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95" windowWidth="25605" windowHeight="15495"/>
  </bookViews>
  <sheets>
    <sheet name="Втрати ЕлЕн 2017-2024" sheetId="1" r:id="rId1"/>
  </sheets>
  <definedNames>
    <definedName name="_xlnm.Print_Titles" localSheetId="0">'Втрати ЕлЕн 2017-2024'!$5:$6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0" i="1" l="1"/>
  <c r="I350" i="1"/>
  <c r="J350" i="1"/>
  <c r="K350" i="1"/>
  <c r="L350" i="1"/>
  <c r="M350" i="1"/>
  <c r="N350" i="1"/>
  <c r="P350" i="1"/>
  <c r="Q350" i="1"/>
  <c r="H349" i="1"/>
  <c r="I349" i="1"/>
  <c r="J349" i="1"/>
  <c r="K349" i="1"/>
  <c r="L349" i="1"/>
  <c r="M349" i="1"/>
  <c r="N349" i="1"/>
  <c r="P349" i="1"/>
  <c r="Q349" i="1"/>
  <c r="H348" i="1"/>
  <c r="I348" i="1"/>
  <c r="J348" i="1"/>
  <c r="K348" i="1"/>
  <c r="L348" i="1"/>
  <c r="M348" i="1"/>
  <c r="N348" i="1"/>
  <c r="P348" i="1"/>
  <c r="Q348" i="1"/>
  <c r="H347" i="1"/>
  <c r="I347" i="1"/>
  <c r="J347" i="1"/>
  <c r="K347" i="1"/>
  <c r="L347" i="1"/>
  <c r="M347" i="1"/>
  <c r="N347" i="1"/>
  <c r="P347" i="1"/>
  <c r="Q347" i="1"/>
  <c r="H346" i="1"/>
  <c r="I346" i="1"/>
  <c r="J346" i="1"/>
  <c r="K346" i="1"/>
  <c r="L346" i="1"/>
  <c r="M346" i="1"/>
  <c r="N346" i="1"/>
  <c r="P346" i="1"/>
  <c r="Q346" i="1"/>
  <c r="G345" i="1"/>
  <c r="H345" i="1"/>
  <c r="I345" i="1"/>
  <c r="J345" i="1"/>
  <c r="K345" i="1"/>
  <c r="L345" i="1"/>
  <c r="M345" i="1"/>
  <c r="N345" i="1"/>
  <c r="P345" i="1"/>
  <c r="Q345" i="1"/>
  <c r="D344" i="1"/>
  <c r="H344" i="1"/>
  <c r="I344" i="1"/>
  <c r="J344" i="1"/>
  <c r="K344" i="1"/>
  <c r="L344" i="1"/>
  <c r="M344" i="1"/>
  <c r="N344" i="1"/>
  <c r="P344" i="1"/>
  <c r="Q344" i="1"/>
  <c r="D343" i="1"/>
  <c r="E343" i="1"/>
  <c r="G343" i="1"/>
  <c r="H343" i="1"/>
  <c r="I343" i="1"/>
  <c r="J343" i="1"/>
  <c r="K343" i="1"/>
  <c r="L343" i="1"/>
  <c r="M343" i="1"/>
  <c r="N343" i="1"/>
  <c r="P343" i="1"/>
  <c r="Q343" i="1"/>
  <c r="F229" i="1" l="1"/>
  <c r="F228" i="1"/>
  <c r="F227" i="1"/>
  <c r="F226" i="1"/>
  <c r="F225" i="1"/>
  <c r="F224" i="1"/>
  <c r="F223" i="1"/>
  <c r="F261" i="1"/>
  <c r="F260" i="1"/>
  <c r="F259" i="1"/>
  <c r="F258" i="1"/>
  <c r="F257" i="1"/>
  <c r="F256" i="1"/>
  <c r="F255" i="1"/>
  <c r="F245" i="1"/>
  <c r="F244" i="1"/>
  <c r="F243" i="1"/>
  <c r="F239" i="1"/>
  <c r="F205" i="1"/>
  <c r="F204" i="1"/>
  <c r="F203" i="1"/>
  <c r="F202" i="1"/>
  <c r="F201" i="1"/>
  <c r="F200" i="1"/>
  <c r="F199" i="1"/>
  <c r="F237" i="1"/>
  <c r="F236" i="1"/>
  <c r="F277" i="1"/>
  <c r="F276" i="1"/>
  <c r="F275" i="1"/>
  <c r="F274" i="1"/>
  <c r="F273" i="1"/>
  <c r="F272" i="1"/>
  <c r="F271" i="1"/>
  <c r="F333" i="1"/>
  <c r="F332" i="1"/>
  <c r="F331" i="1"/>
  <c r="F330" i="1"/>
  <c r="F329" i="1"/>
  <c r="F328" i="1"/>
  <c r="F327" i="1"/>
  <c r="F284" i="1"/>
  <c r="F283" i="1"/>
  <c r="F293" i="1"/>
  <c r="F292" i="1"/>
  <c r="F291" i="1"/>
  <c r="F290" i="1"/>
  <c r="F289" i="1"/>
  <c r="F288" i="1"/>
  <c r="F287" i="1"/>
  <c r="F317" i="1"/>
  <c r="F316" i="1"/>
  <c r="F315" i="1"/>
  <c r="F314" i="1"/>
  <c r="F313" i="1"/>
  <c r="F312" i="1"/>
  <c r="F311" i="1"/>
  <c r="F301" i="1"/>
  <c r="F300" i="1"/>
  <c r="F299" i="1"/>
  <c r="F298" i="1"/>
  <c r="F297" i="1"/>
  <c r="F296" i="1"/>
  <c r="F295" i="1"/>
  <c r="F269" i="1"/>
  <c r="F268" i="1"/>
  <c r="F267" i="1"/>
  <c r="F266" i="1"/>
  <c r="F265" i="1"/>
  <c r="F264" i="1"/>
  <c r="F263" i="1"/>
  <c r="F117" i="1"/>
  <c r="F116" i="1"/>
  <c r="F115" i="1"/>
  <c r="F114" i="1"/>
  <c r="F113" i="1"/>
  <c r="F112" i="1"/>
  <c r="F111" i="1"/>
  <c r="F109" i="1"/>
  <c r="F108" i="1"/>
  <c r="F107" i="1"/>
  <c r="F106" i="1"/>
  <c r="F105" i="1"/>
  <c r="F104" i="1"/>
  <c r="F103" i="1"/>
  <c r="F101" i="1"/>
  <c r="F100" i="1"/>
  <c r="F93" i="1"/>
  <c r="F92" i="1"/>
  <c r="F91" i="1"/>
  <c r="F90" i="1"/>
  <c r="F85" i="1"/>
  <c r="F84" i="1"/>
  <c r="F83" i="1"/>
  <c r="F82" i="1"/>
  <c r="F81" i="1"/>
  <c r="F80" i="1"/>
  <c r="F79" i="1"/>
  <c r="F72" i="1"/>
  <c r="F71" i="1"/>
  <c r="F69" i="1"/>
  <c r="F68" i="1"/>
  <c r="F67" i="1"/>
  <c r="F66" i="1"/>
  <c r="F45" i="1"/>
  <c r="F44" i="1"/>
  <c r="F43" i="1"/>
  <c r="F42" i="1"/>
  <c r="F61" i="1"/>
  <c r="F60" i="1"/>
  <c r="F59" i="1"/>
  <c r="F58" i="1"/>
  <c r="F124" i="1"/>
  <c r="F123" i="1"/>
  <c r="F122" i="1"/>
  <c r="F121" i="1"/>
  <c r="F321" i="1"/>
  <c r="F320" i="1"/>
  <c r="F319" i="1"/>
  <c r="F197" i="1"/>
  <c r="F196" i="1"/>
  <c r="F195" i="1"/>
  <c r="F194" i="1"/>
  <c r="F193" i="1"/>
  <c r="F192" i="1"/>
  <c r="F191" i="1"/>
  <c r="F213" i="1"/>
  <c r="F212" i="1"/>
  <c r="F211" i="1"/>
  <c r="F155" i="1"/>
  <c r="F154" i="1"/>
  <c r="F153" i="1"/>
  <c r="F152" i="1"/>
  <c r="F151" i="1"/>
  <c r="F149" i="1"/>
  <c r="F148" i="1"/>
  <c r="F147" i="1"/>
  <c r="F146" i="1"/>
  <c r="F145" i="1"/>
  <c r="F144" i="1"/>
  <c r="F143" i="1"/>
  <c r="F165" i="1"/>
  <c r="F164" i="1"/>
  <c r="F163" i="1"/>
  <c r="F162" i="1"/>
  <c r="F161" i="1"/>
  <c r="F160" i="1"/>
  <c r="F221" i="1"/>
  <c r="F220" i="1"/>
  <c r="F219" i="1"/>
  <c r="F218" i="1"/>
  <c r="F217" i="1"/>
  <c r="F216" i="1"/>
  <c r="F189" i="1"/>
  <c r="F188" i="1"/>
  <c r="F187" i="1"/>
  <c r="F186" i="1"/>
  <c r="F185" i="1"/>
  <c r="F184" i="1"/>
  <c r="F183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342" i="1" l="1"/>
  <c r="F341" i="1"/>
  <c r="F340" i="1"/>
  <c r="F335" i="1"/>
  <c r="F336" i="1"/>
  <c r="F337" i="1"/>
  <c r="F338" i="1"/>
  <c r="F339" i="1"/>
  <c r="F334" i="1" l="1"/>
  <c r="F326" i="1"/>
  <c r="F325" i="1"/>
  <c r="F324" i="1"/>
  <c r="F323" i="1"/>
  <c r="F322" i="1"/>
  <c r="F318" i="1"/>
  <c r="F310" i="1" l="1"/>
  <c r="F309" i="1"/>
  <c r="F308" i="1"/>
  <c r="F307" i="1"/>
  <c r="F306" i="1"/>
  <c r="F305" i="1"/>
  <c r="F304" i="1"/>
  <c r="F303" i="1"/>
  <c r="F302" i="1"/>
  <c r="F286" i="1"/>
  <c r="F285" i="1"/>
  <c r="F282" i="1"/>
  <c r="F281" i="1"/>
  <c r="F280" i="1"/>
  <c r="F279" i="1"/>
  <c r="F190" i="1" l="1"/>
  <c r="G240" i="1"/>
  <c r="G344" i="1" s="1"/>
  <c r="E240" i="1"/>
  <c r="F240" i="1" l="1"/>
  <c r="F254" i="1"/>
  <c r="F253" i="1"/>
  <c r="F252" i="1"/>
  <c r="F251" i="1"/>
  <c r="F250" i="1"/>
  <c r="F249" i="1"/>
  <c r="F248" i="1"/>
  <c r="F247" i="1"/>
  <c r="F278" i="1" l="1"/>
  <c r="F270" i="1"/>
  <c r="F262" i="1"/>
  <c r="F246" i="1"/>
  <c r="F242" i="1"/>
  <c r="F241" i="1"/>
  <c r="F238" i="1"/>
  <c r="F235" i="1"/>
  <c r="F234" i="1"/>
  <c r="F233" i="1"/>
  <c r="F232" i="1"/>
  <c r="F231" i="1"/>
  <c r="F230" i="1"/>
  <c r="F222" i="1"/>
  <c r="F215" i="1"/>
  <c r="F169" i="1" l="1"/>
  <c r="F168" i="1"/>
  <c r="F167" i="1"/>
  <c r="G174" i="1" l="1"/>
  <c r="G350" i="1" s="1"/>
  <c r="G173" i="1"/>
  <c r="G349" i="1" s="1"/>
  <c r="G172" i="1"/>
  <c r="G348" i="1" s="1"/>
  <c r="G171" i="1"/>
  <c r="G347" i="1" s="1"/>
  <c r="G170" i="1"/>
  <c r="G346" i="1" s="1"/>
  <c r="F171" i="1" l="1"/>
  <c r="F172" i="1"/>
  <c r="F173" i="1"/>
  <c r="F170" i="1"/>
  <c r="F174" i="1"/>
  <c r="F166" i="1"/>
  <c r="F159" i="1"/>
  <c r="F156" i="1" l="1"/>
  <c r="F157" i="1"/>
  <c r="F158" i="1"/>
  <c r="F150" i="1"/>
  <c r="O142" i="1" l="1"/>
  <c r="O350" i="1" s="1"/>
  <c r="O141" i="1"/>
  <c r="O349" i="1" s="1"/>
  <c r="O140" i="1"/>
  <c r="O348" i="1" s="1"/>
  <c r="O139" i="1"/>
  <c r="O347" i="1" s="1"/>
  <c r="O138" i="1"/>
  <c r="O346" i="1" s="1"/>
  <c r="O137" i="1"/>
  <c r="O345" i="1" s="1"/>
  <c r="O136" i="1"/>
  <c r="O344" i="1" s="1"/>
  <c r="O135" i="1"/>
  <c r="O343" i="1" s="1"/>
  <c r="F138" i="1" l="1"/>
  <c r="F135" i="1"/>
  <c r="F139" i="1"/>
  <c r="F142" i="1"/>
  <c r="F136" i="1"/>
  <c r="F140" i="1"/>
  <c r="F137" i="1"/>
  <c r="F141" i="1"/>
  <c r="F214" i="1"/>
  <c r="F210" i="1"/>
  <c r="F209" i="1"/>
  <c r="F208" i="1"/>
  <c r="F207" i="1"/>
  <c r="F206" i="1"/>
  <c r="F198" i="1"/>
  <c r="F182" i="1"/>
  <c r="F181" i="1"/>
  <c r="F180" i="1"/>
  <c r="F179" i="1"/>
  <c r="F178" i="1"/>
  <c r="F177" i="1"/>
  <c r="F176" i="1"/>
  <c r="F175" i="1"/>
  <c r="F134" i="1"/>
  <c r="F133" i="1"/>
  <c r="F132" i="1"/>
  <c r="F131" i="1"/>
  <c r="F130" i="1"/>
  <c r="F129" i="1"/>
  <c r="F128" i="1"/>
  <c r="F127" i="1"/>
  <c r="F126" i="1"/>
  <c r="F125" i="1"/>
  <c r="F120" i="1"/>
  <c r="E120" i="1" s="1"/>
  <c r="E344" i="1" s="1"/>
  <c r="F119" i="1"/>
  <c r="F118" i="1"/>
  <c r="F110" i="1"/>
  <c r="F102" i="1"/>
  <c r="F99" i="1"/>
  <c r="F98" i="1"/>
  <c r="F97" i="1"/>
  <c r="F96" i="1"/>
  <c r="F95" i="1"/>
  <c r="F94" i="1"/>
  <c r="F89" i="1"/>
  <c r="F88" i="1"/>
  <c r="F87" i="1"/>
  <c r="F86" i="1"/>
  <c r="F78" i="1"/>
  <c r="F77" i="1"/>
  <c r="F76" i="1"/>
  <c r="F75" i="1"/>
  <c r="F74" i="1"/>
  <c r="F73" i="1"/>
  <c r="F70" i="1"/>
  <c r="F65" i="1"/>
  <c r="F64" i="1"/>
  <c r="F63" i="1"/>
  <c r="F62" i="1"/>
  <c r="F57" i="1"/>
  <c r="F56" i="1"/>
  <c r="F55" i="1"/>
  <c r="F54" i="1"/>
  <c r="F53" i="1"/>
  <c r="F52" i="1"/>
  <c r="F51" i="1"/>
  <c r="F50" i="1"/>
  <c r="F49" i="1"/>
  <c r="F48" i="1"/>
  <c r="F47" i="1"/>
  <c r="F46" i="1"/>
  <c r="F41" i="1"/>
  <c r="F40" i="1"/>
  <c r="F39" i="1"/>
  <c r="D123" i="1" l="1"/>
  <c r="D347" i="1" s="1"/>
  <c r="E123" i="1"/>
  <c r="E347" i="1" s="1"/>
  <c r="D124" i="1"/>
  <c r="D348" i="1" s="1"/>
  <c r="E124" i="1"/>
  <c r="E348" i="1" s="1"/>
  <c r="D121" i="1"/>
  <c r="D345" i="1" s="1"/>
  <c r="E121" i="1"/>
  <c r="E345" i="1" s="1"/>
  <c r="D125" i="1"/>
  <c r="D349" i="1" s="1"/>
  <c r="E125" i="1"/>
  <c r="E349" i="1" s="1"/>
  <c r="D122" i="1"/>
  <c r="D346" i="1" s="1"/>
  <c r="E122" i="1"/>
  <c r="E346" i="1" s="1"/>
  <c r="D126" i="1"/>
  <c r="D350" i="1" s="1"/>
  <c r="E126" i="1"/>
  <c r="E350" i="1" s="1"/>
  <c r="F8" i="1"/>
  <c r="F344" i="1" s="1"/>
  <c r="F9" i="1"/>
  <c r="F345" i="1" s="1"/>
  <c r="F10" i="1"/>
  <c r="F346" i="1" s="1"/>
  <c r="F11" i="1"/>
  <c r="F347" i="1" s="1"/>
  <c r="F12" i="1"/>
  <c r="F348" i="1" s="1"/>
  <c r="F13" i="1"/>
  <c r="F349" i="1" s="1"/>
  <c r="F14" i="1"/>
  <c r="F7" i="1"/>
  <c r="F343" i="1" s="1"/>
  <c r="F294" i="1" l="1"/>
  <c r="F350" i="1" s="1"/>
</calcChain>
</file>

<file path=xl/sharedStrings.xml><?xml version="1.0" encoding="utf-8"?>
<sst xmlns="http://schemas.openxmlformats.org/spreadsheetml/2006/main" count="438" uniqueCount="102">
  <si>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</si>
  <si>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</si>
  <si>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</si>
  <si>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</si>
  <si>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</si>
  <si>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</si>
  <si>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</si>
  <si>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</si>
  <si>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Рік</t>
  </si>
  <si>
    <t>ВСЬОГО, в т.ч.</t>
  </si>
  <si>
    <t>багатоквартирні житлові будинки</t>
  </si>
  <si>
    <t>одноквартирні та двоквартирні житлові будинки</t>
  </si>
  <si>
    <t>об’єкти зовнішнього освітлення</t>
  </si>
  <si>
    <t>об’єкти промисловості, сільського господарства, сфери послуг</t>
  </si>
  <si>
    <t>Код ЄДРПОУ</t>
  </si>
  <si>
    <t>Комунальне підприємство "Комунальник" Смизької селищної ради</t>
  </si>
  <si>
    <t>32358853</t>
  </si>
  <si>
    <t>Комунальне підприємство "Березнекомуненергія" Березнівської міської ради</t>
  </si>
  <si>
    <t>Комунальне підприємство «Теплосервіс» Дубровицької міської ради</t>
  </si>
  <si>
    <t>Острозьке комунальне підприємство «Теплоенергія»</t>
  </si>
  <si>
    <t>Комунальне підприємство «Квасилівтеплоенерго» Рівненської міської ради</t>
  </si>
  <si>
    <t>Комунальне підприємство «Рокитнекомуненергія»</t>
  </si>
  <si>
    <t>Комунальне підприємство «Сарнитеплосервіс» Сарненської міської ради</t>
  </si>
  <si>
    <t>Комунальне підприємство «Дубнокомуненергія» Дубенської міської ради</t>
  </si>
  <si>
    <t>Комунальне підпрємство «Здолбунівкомуненергія» Здолбунівської міської ради</t>
  </si>
  <si>
    <t>Комунальне підпрємство  Костопільської міської ради «Костопількомуненергія»</t>
  </si>
  <si>
    <t>Товариство з обмеженою відповідальністю «Регіон Теплопостачання»</t>
  </si>
  <si>
    <t xml:space="preserve">Товариство з обмеженою відповідальністю «ТЕПЛО-ЕНЕРГІЯ» </t>
  </si>
  <si>
    <t>Приватне підприємство «Тепло-Енергія»</t>
  </si>
  <si>
    <t>Товариство з обмеженою відповідальністю «Поліська енергосервісна компанія»</t>
  </si>
  <si>
    <t>Товариство з обмеженою відповідальністю "Енергозбереження Рівне"</t>
  </si>
  <si>
    <t>Товариство з обмеженою відповідальністю «КОМПАНІЯ ТЕХНОЛОГІЙ»</t>
  </si>
  <si>
    <t>Товариство з обмеженою відповідальністю «Волинь тепло»</t>
  </si>
  <si>
    <t>Товариство з обмеженою відповідальністю "Рівнетеплоенерго"</t>
  </si>
  <si>
    <t>Приватне підприємство "Рівнетеплосервіс"</t>
  </si>
  <si>
    <t>Фізична особа - підприємець Мельник Сергій Миколайович</t>
  </si>
  <si>
    <t>Приватне акціонерне товариство "ЕСКО - Рівне"</t>
  </si>
  <si>
    <t>Товариство з обмеженою відповідальністю "Старт"</t>
  </si>
  <si>
    <t>Приватне підприємство "ЕТАЛОН ФАБ ПЛЮС"</t>
  </si>
  <si>
    <t>43146820</t>
  </si>
  <si>
    <t>Товариство з обмеженою відповідальністю “БІОЕНЕРГОСИЛА”</t>
  </si>
  <si>
    <t>43895514</t>
  </si>
  <si>
    <t>Товариство з обмеженою відповідальністю «КОМПАНІЯ «ЕНЕРГІЯ МАЙБУТНЬОГО»</t>
  </si>
  <si>
    <t>44840581</t>
  </si>
  <si>
    <t>Товариство з обмеженою відповідальністю «НОВОЗАЙМ-ОСТ»</t>
  </si>
  <si>
    <t>39036935</t>
  </si>
  <si>
    <t>Товариство з обмеженою відповідальністю «КОМПАНІЯ ТЕПЛОЕНЕРГО»</t>
  </si>
  <si>
    <t>38893426</t>
  </si>
  <si>
    <t>Комунальне підприємство "Вараштепловодоканал" Вараської міської ради</t>
  </si>
  <si>
    <r>
      <t xml:space="preserve">Загальний обсяг виробленої теплової енергії, </t>
    </r>
    <r>
      <rPr>
        <b/>
        <sz val="12"/>
        <color theme="1"/>
        <rFont val="Times New Roman"/>
        <family val="1"/>
        <charset val="204"/>
      </rPr>
      <t>Гкал</t>
    </r>
  </si>
  <si>
    <r>
      <t xml:space="preserve">Загальний обсяг відпущеної теплової енергії, </t>
    </r>
    <r>
      <rPr>
        <b/>
        <sz val="12"/>
        <color theme="1"/>
        <rFont val="Times New Roman"/>
        <family val="1"/>
        <charset val="204"/>
      </rPr>
      <t>Гкал</t>
    </r>
  </si>
  <si>
    <t>Млинівський технолого-економічний фаховий коледж</t>
  </si>
  <si>
    <t>об’єкти водопостачання і водовідведення</t>
  </si>
  <si>
    <t xml:space="preserve">об’єкти у сфері теплопостачання </t>
  </si>
  <si>
    <t>об’єкти з управління побутовими відходами</t>
  </si>
  <si>
    <t>Дочірнє підприємство "Теплосервіс" комунального підприємства "Теплосервіс" Дубровицької міської ради</t>
  </si>
  <si>
    <t>Комунальне підприємство “Радивилів-тепло” Радивилівської міської ради Рівненської області</t>
  </si>
  <si>
    <t>Комунальне підприємство “Радивилівтеплосервіс” Радивилівської міської ради Дубенського району Рівненської області</t>
  </si>
  <si>
    <t>Комунальне підприємство "Комунальник" Малолюбашанської сільської ради</t>
  </si>
  <si>
    <t>Відокремлений підрозділ "Рокитнівський медичний коледж" комунального закладу вищої освіти "Рівненська медична академія" Рівненської обласної ради</t>
  </si>
  <si>
    <t>Опорний заклад загальної середньої освіти «Степанський ліцей» Степанської селищної ради Сарненського району Рівненської області</t>
  </si>
  <si>
    <t>05425046</t>
  </si>
  <si>
    <t>35132153</t>
  </si>
  <si>
    <t>36007828</t>
  </si>
  <si>
    <t>39300286</t>
  </si>
  <si>
    <t>30547471</t>
  </si>
  <si>
    <t>Комунальне некомерційне підприємство "Демидівська центральна районна лікарня" Демидівської селищної ради</t>
  </si>
  <si>
    <t>01999891</t>
  </si>
  <si>
    <t>Комунальне підприємство "Варковичікомунслужба"</t>
  </si>
  <si>
    <t>43849426</t>
  </si>
  <si>
    <t>32362393</t>
  </si>
  <si>
    <t>Сільськогосподарське комунальне підприємство "Шубківське" Білокриницької сільської ради Рівненського району Рівненської області</t>
  </si>
  <si>
    <t>2780619614</t>
  </si>
  <si>
    <t>Дубенський ліцей № 7 Дубенської міської ради Рівненської області</t>
  </si>
  <si>
    <t>22579242</t>
  </si>
  <si>
    <t>00728693</t>
  </si>
  <si>
    <t>Товариство з обмеженою відповідальністю "Свиспан Лімітед"</t>
  </si>
  <si>
    <t>32358806</t>
  </si>
  <si>
    <t>Державне підприємство "Підприємство Державної кримінально-виконавчої служби України (№ 131)"</t>
  </si>
  <si>
    <t>08680744</t>
  </si>
  <si>
    <t>30717503</t>
  </si>
  <si>
    <t>13971076</t>
  </si>
  <si>
    <t>30032555</t>
  </si>
  <si>
    <t>32522899</t>
  </si>
  <si>
    <t>23305207</t>
  </si>
  <si>
    <t>38645295</t>
  </si>
  <si>
    <t>42282786</t>
  </si>
  <si>
    <t>39718788</t>
  </si>
  <si>
    <t>37083103</t>
  </si>
  <si>
    <t>41846093</t>
  </si>
  <si>
    <t>30207721</t>
  </si>
  <si>
    <t>30132672</t>
  </si>
  <si>
    <t>Філія "Відокремлений підрозділ "Рівненська атомна електрична станція"
Акціонерного товариства "Національна атомна енергоегенеруюча компанія "Енергоатом""</t>
  </si>
  <si>
    <t>Додаток 6</t>
  </si>
  <si>
    <t>Інформація щодо фактичної кількості виробленої, відпущеної та реалізованої теплової енергії  cуб'єктів господарювання-ліцензіатів у сфері теплопостачання за період з 2017 по 2024 роки</t>
  </si>
  <si>
    <t>громадські будівлі</t>
  </si>
  <si>
    <t>громадський транспорт</t>
  </si>
  <si>
    <t>інші споживачі</t>
  </si>
  <si>
    <t>Назва cуб'єкта господарювання</t>
  </si>
  <si>
    <t>ВСЬОГО:</t>
  </si>
  <si>
    <t>в т.ч. підприємства, установи, організації обласного підпорядкування</t>
  </si>
  <si>
    <r>
      <t xml:space="preserve">Обсяг реалізованої теплової енергії, </t>
    </r>
    <r>
      <rPr>
        <b/>
        <sz val="12"/>
        <color theme="1"/>
        <rFont val="Times New Roman"/>
        <family val="1"/>
        <charset val="204"/>
      </rPr>
      <t>Гкал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</si>
</sst>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MS Sans Serif"/>
      <charset val="204"/>
    </font>
    <font>
      <sz val="14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11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1" fillId="0" borderId="3" xfId="1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7" fillId="0" borderId="3" xfId="2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" fontId="1" fillId="2" borderId="3" xfId="1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_база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1"/>
  <sheetViews>
    <sheetView tabSelected="1" view="pageBreakPreview" zoomScale="85" zoomScaleNormal="85" zoomScaleSheetLayoutView="85" workbookViewId="0">
      <selection activeCell="F13" sqref="F13"/>
    </sheetView>
  </sheetViews>
  <sheetFormatPr defaultColWidth="9.140625" defaultRowHeight="15.75" x14ac:dyDescent="0.25"/>
  <cols>
    <col min="1" max="1" width="30" style="1" customWidth="1"/>
    <col min="2" max="2" width="14.140625" style="25" customWidth="1"/>
    <col min="3" max="3" width="12.28515625" style="1" customWidth="1"/>
    <col min="4" max="4" width="19.7109375" style="16" customWidth="1"/>
    <col min="5" max="5" width="18.85546875" style="16" customWidth="1"/>
    <col min="6" max="6" width="20.140625" style="16" customWidth="1"/>
    <col min="7" max="7" width="21" style="16" customWidth="1"/>
    <col min="8" max="8" width="16.85546875" style="16" customWidth="1"/>
    <col min="9" max="9" width="16.7109375" style="16" customWidth="1"/>
    <col min="10" max="10" width="14.85546875" style="16" customWidth="1"/>
    <col min="11" max="12" width="16.7109375" style="16" customWidth="1"/>
    <col min="13" max="13" width="12.28515625" style="16" customWidth="1"/>
    <col min="14" max="14" width="13.7109375" style="16" customWidth="1"/>
    <col min="15" max="16" width="16.7109375" style="16" customWidth="1"/>
    <col min="17" max="17" width="15" style="16" customWidth="1"/>
    <col min="18" max="16384" width="9.140625" style="1"/>
  </cols>
  <sheetData>
    <row r="1" spans="1:17" x14ac:dyDescent="0.25">
      <c r="Q1" s="16" t="s">
        <v>93</v>
      </c>
    </row>
    <row r="2" spans="1:17" ht="7.5" customHeight="1" x14ac:dyDescent="0.25"/>
    <row r="3" spans="1:17" ht="33" customHeight="1" x14ac:dyDescent="0.25">
      <c r="A3" s="45" t="s">
        <v>94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ht="3" customHeight="1" thickBot="1" x14ac:dyDescent="0.3"/>
    <row r="5" spans="1:17" ht="22.5" customHeight="1" x14ac:dyDescent="0.25">
      <c r="A5" s="51" t="s">
        <v>98</v>
      </c>
      <c r="B5" s="54" t="s">
        <v>14</v>
      </c>
      <c r="C5" s="49" t="s">
        <v>8</v>
      </c>
      <c r="D5" s="47" t="s">
        <v>49</v>
      </c>
      <c r="E5" s="47" t="s">
        <v>50</v>
      </c>
      <c r="F5" s="47" t="s">
        <v>101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53"/>
    </row>
    <row r="6" spans="1:17" ht="75.75" customHeight="1" thickBot="1" x14ac:dyDescent="0.3">
      <c r="A6" s="52"/>
      <c r="B6" s="55"/>
      <c r="C6" s="50"/>
      <c r="D6" s="48"/>
      <c r="E6" s="48"/>
      <c r="F6" s="41" t="s">
        <v>9</v>
      </c>
      <c r="G6" s="29" t="s">
        <v>95</v>
      </c>
      <c r="H6" s="40" t="s">
        <v>100</v>
      </c>
      <c r="I6" s="29" t="s">
        <v>10</v>
      </c>
      <c r="J6" s="29" t="s">
        <v>11</v>
      </c>
      <c r="K6" s="29" t="s">
        <v>52</v>
      </c>
      <c r="L6" s="29" t="s">
        <v>53</v>
      </c>
      <c r="M6" s="29" t="s">
        <v>54</v>
      </c>
      <c r="N6" s="29" t="s">
        <v>12</v>
      </c>
      <c r="O6" s="29" t="s">
        <v>13</v>
      </c>
      <c r="P6" s="29" t="s">
        <v>96</v>
      </c>
      <c r="Q6" s="30" t="s">
        <v>97</v>
      </c>
    </row>
    <row r="7" spans="1:17" x14ac:dyDescent="0.25">
      <c r="A7" s="46" t="s">
        <v>17</v>
      </c>
      <c r="B7" s="56" t="s">
        <v>80</v>
      </c>
      <c r="C7" s="36" t="s">
        <v>0</v>
      </c>
      <c r="D7" s="8">
        <v>6963.03</v>
      </c>
      <c r="E7" s="8">
        <v>6813.68</v>
      </c>
      <c r="F7" s="8">
        <f>G7+I7+J7+K7+L7+M7+N7+O7+P7+Q7</f>
        <v>6217.6</v>
      </c>
      <c r="G7" s="8">
        <v>3268.52</v>
      </c>
      <c r="H7" s="8">
        <v>432.27</v>
      </c>
      <c r="I7" s="8">
        <v>2797.44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22">
        <v>151.63999999999999</v>
      </c>
    </row>
    <row r="8" spans="1:17" x14ac:dyDescent="0.25">
      <c r="A8" s="42"/>
      <c r="B8" s="44"/>
      <c r="C8" s="37" t="s">
        <v>1</v>
      </c>
      <c r="D8" s="7">
        <v>7048.79</v>
      </c>
      <c r="E8" s="7">
        <v>6897.59</v>
      </c>
      <c r="F8" s="7">
        <f t="shared" ref="F8:F14" si="0">G8+I8+J8+K8+L8+M8+N8+O8+P8+Q8</f>
        <v>6290.3899999999994</v>
      </c>
      <c r="G8" s="7">
        <v>3256.45</v>
      </c>
      <c r="H8" s="7">
        <v>425.15</v>
      </c>
      <c r="I8" s="7">
        <v>2865.68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3">
        <v>168.26</v>
      </c>
    </row>
    <row r="9" spans="1:17" x14ac:dyDescent="0.25">
      <c r="A9" s="42"/>
      <c r="B9" s="44"/>
      <c r="C9" s="37" t="s">
        <v>2</v>
      </c>
      <c r="D9" s="7">
        <v>6087.77</v>
      </c>
      <c r="E9" s="7">
        <v>5957.22</v>
      </c>
      <c r="F9" s="7">
        <f t="shared" si="0"/>
        <v>5431.75</v>
      </c>
      <c r="G9" s="7">
        <v>2872.49</v>
      </c>
      <c r="H9" s="7">
        <v>407.65</v>
      </c>
      <c r="I9" s="7">
        <v>2426.2600000000002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3">
        <v>133</v>
      </c>
    </row>
    <row r="10" spans="1:17" x14ac:dyDescent="0.25">
      <c r="A10" s="42"/>
      <c r="B10" s="44"/>
      <c r="C10" s="37" t="s">
        <v>3</v>
      </c>
      <c r="D10" s="7">
        <v>5962.33</v>
      </c>
      <c r="E10" s="7">
        <v>5834.31</v>
      </c>
      <c r="F10" s="7">
        <f t="shared" si="0"/>
        <v>5323.7</v>
      </c>
      <c r="G10" s="7">
        <v>2762.62</v>
      </c>
      <c r="H10" s="7">
        <v>413.29</v>
      </c>
      <c r="I10" s="7">
        <v>2427.04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3">
        <v>134.04</v>
      </c>
    </row>
    <row r="11" spans="1:17" x14ac:dyDescent="0.25">
      <c r="A11" s="42"/>
      <c r="B11" s="44"/>
      <c r="C11" s="37" t="s">
        <v>4</v>
      </c>
      <c r="D11" s="7">
        <v>6824.18</v>
      </c>
      <c r="E11" s="7">
        <v>6677.86</v>
      </c>
      <c r="F11" s="7">
        <f t="shared" si="0"/>
        <v>6084.14</v>
      </c>
      <c r="G11" s="7">
        <v>3138.78</v>
      </c>
      <c r="H11" s="7">
        <v>341.34</v>
      </c>
      <c r="I11" s="7">
        <v>2798.52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3">
        <v>146.84</v>
      </c>
    </row>
    <row r="12" spans="1:17" x14ac:dyDescent="0.25">
      <c r="A12" s="42"/>
      <c r="B12" s="44"/>
      <c r="C12" s="37" t="s">
        <v>5</v>
      </c>
      <c r="D12" s="7">
        <v>5229.95</v>
      </c>
      <c r="E12" s="7">
        <v>5117.8</v>
      </c>
      <c r="F12" s="7">
        <f t="shared" si="0"/>
        <v>4661.47</v>
      </c>
      <c r="G12" s="7">
        <v>2321.21</v>
      </c>
      <c r="H12" s="7">
        <v>273.14999999999998</v>
      </c>
      <c r="I12" s="7">
        <v>2222.29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3">
        <v>117.97</v>
      </c>
    </row>
    <row r="13" spans="1:17" x14ac:dyDescent="0.25">
      <c r="A13" s="42"/>
      <c r="B13" s="44"/>
      <c r="C13" s="37" t="s">
        <v>6</v>
      </c>
      <c r="D13" s="7">
        <v>5219.78</v>
      </c>
      <c r="E13" s="7">
        <v>5107.8900000000003</v>
      </c>
      <c r="F13" s="7">
        <f t="shared" si="0"/>
        <v>4658.3999999999996</v>
      </c>
      <c r="G13" s="7">
        <v>2453.02</v>
      </c>
      <c r="H13" s="7">
        <v>315.04000000000002</v>
      </c>
      <c r="I13" s="7">
        <v>2103.65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3">
        <v>101.73</v>
      </c>
    </row>
    <row r="14" spans="1:17" x14ac:dyDescent="0.25">
      <c r="A14" s="42"/>
      <c r="B14" s="44"/>
      <c r="C14" s="37" t="s">
        <v>7</v>
      </c>
      <c r="D14" s="7">
        <v>5248.67</v>
      </c>
      <c r="E14" s="7">
        <v>5136.17</v>
      </c>
      <c r="F14" s="7">
        <f t="shared" si="0"/>
        <v>4681.1500000000005</v>
      </c>
      <c r="G14" s="7">
        <v>2470.67</v>
      </c>
      <c r="H14" s="7">
        <v>297.32</v>
      </c>
      <c r="I14" s="7">
        <v>2102.77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3">
        <v>107.71</v>
      </c>
    </row>
    <row r="15" spans="1:17" x14ac:dyDescent="0.25">
      <c r="A15" s="42" t="s">
        <v>23</v>
      </c>
      <c r="B15" s="44" t="s">
        <v>81</v>
      </c>
      <c r="C15" s="37" t="s">
        <v>0</v>
      </c>
      <c r="D15" s="7">
        <v>24357</v>
      </c>
      <c r="E15" s="7">
        <v>23842.6</v>
      </c>
      <c r="F15" s="7">
        <f t="shared" ref="F15:F39" si="1">G15+I15+J15+K15+L15+M15+N15+O15+P15+Q15</f>
        <v>15959.235999999999</v>
      </c>
      <c r="G15" s="7">
        <v>6041.1350000000002</v>
      </c>
      <c r="H15" s="7">
        <v>233.06399999999999</v>
      </c>
      <c r="I15" s="7">
        <v>9235.7009999999991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3">
        <v>682.4</v>
      </c>
    </row>
    <row r="16" spans="1:17" x14ac:dyDescent="0.25">
      <c r="A16" s="42"/>
      <c r="B16" s="44"/>
      <c r="C16" s="37" t="s">
        <v>1</v>
      </c>
      <c r="D16" s="7">
        <v>25148.5</v>
      </c>
      <c r="E16" s="7">
        <v>24628.799999999999</v>
      </c>
      <c r="F16" s="7">
        <f t="shared" si="1"/>
        <v>16587.396999999997</v>
      </c>
      <c r="G16" s="7">
        <v>6250.41</v>
      </c>
      <c r="H16" s="7">
        <v>260.464</v>
      </c>
      <c r="I16" s="7">
        <v>9698.4869999999992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3">
        <v>638.5</v>
      </c>
    </row>
    <row r="17" spans="1:17" x14ac:dyDescent="0.25">
      <c r="A17" s="42"/>
      <c r="B17" s="44"/>
      <c r="C17" s="37" t="s">
        <v>2</v>
      </c>
      <c r="D17" s="7">
        <v>20212.099999999999</v>
      </c>
      <c r="E17" s="7">
        <v>19777.5</v>
      </c>
      <c r="F17" s="7">
        <f t="shared" si="1"/>
        <v>14421.558999999999</v>
      </c>
      <c r="G17" s="7">
        <v>5937.1980000000003</v>
      </c>
      <c r="H17" s="7">
        <v>260.27999999999997</v>
      </c>
      <c r="I17" s="7">
        <v>7933.8109999999997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3">
        <v>550.54999999999995</v>
      </c>
    </row>
    <row r="18" spans="1:17" x14ac:dyDescent="0.25">
      <c r="A18" s="42"/>
      <c r="B18" s="44"/>
      <c r="C18" s="37" t="s">
        <v>3</v>
      </c>
      <c r="D18" s="7">
        <v>18981.599999999999</v>
      </c>
      <c r="E18" s="7">
        <v>18573.5</v>
      </c>
      <c r="F18" s="7">
        <f t="shared" si="1"/>
        <v>13442.963999999998</v>
      </c>
      <c r="G18" s="7">
        <v>5486.1390000000001</v>
      </c>
      <c r="H18" s="7">
        <v>238.667</v>
      </c>
      <c r="I18" s="7">
        <v>7503.8549999999996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3">
        <v>452.97</v>
      </c>
    </row>
    <row r="19" spans="1:17" x14ac:dyDescent="0.25">
      <c r="A19" s="42"/>
      <c r="B19" s="44"/>
      <c r="C19" s="37" t="s">
        <v>4</v>
      </c>
      <c r="D19" s="7">
        <v>20300.97</v>
      </c>
      <c r="E19" s="7">
        <v>19863.48</v>
      </c>
      <c r="F19" s="7">
        <f t="shared" si="1"/>
        <v>14865.529999999999</v>
      </c>
      <c r="G19" s="7">
        <v>6091.1189999999997</v>
      </c>
      <c r="H19" s="7">
        <v>375.93999999999994</v>
      </c>
      <c r="I19" s="7">
        <v>8303.9609999999993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3">
        <v>470.45</v>
      </c>
    </row>
    <row r="20" spans="1:17" x14ac:dyDescent="0.25">
      <c r="A20" s="42"/>
      <c r="B20" s="44"/>
      <c r="C20" s="37" t="s">
        <v>5</v>
      </c>
      <c r="D20" s="7">
        <v>15790.81</v>
      </c>
      <c r="E20" s="7">
        <v>15448.15</v>
      </c>
      <c r="F20" s="7">
        <f t="shared" si="1"/>
        <v>12237.392</v>
      </c>
      <c r="G20" s="7">
        <v>5216.8450000000003</v>
      </c>
      <c r="H20" s="7">
        <v>252.95</v>
      </c>
      <c r="I20" s="7">
        <v>6730.4679999999998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3">
        <v>290.07900000000001</v>
      </c>
    </row>
    <row r="21" spans="1:17" x14ac:dyDescent="0.25">
      <c r="A21" s="42"/>
      <c r="B21" s="44"/>
      <c r="C21" s="37" t="s">
        <v>6</v>
      </c>
      <c r="D21" s="7">
        <v>15940.7</v>
      </c>
      <c r="E21" s="7">
        <v>15603.89</v>
      </c>
      <c r="F21" s="7">
        <f t="shared" si="1"/>
        <v>10766.231999999998</v>
      </c>
      <c r="G21" s="7">
        <v>4498.9089999999997</v>
      </c>
      <c r="H21" s="7">
        <v>288.27199999999999</v>
      </c>
      <c r="I21" s="7">
        <v>5983.94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3">
        <v>283.38299999999998</v>
      </c>
    </row>
    <row r="22" spans="1:17" x14ac:dyDescent="0.25">
      <c r="A22" s="42"/>
      <c r="B22" s="44"/>
      <c r="C22" s="37" t="s">
        <v>7</v>
      </c>
      <c r="D22" s="7">
        <v>16101.53</v>
      </c>
      <c r="E22" s="7">
        <v>15760.42</v>
      </c>
      <c r="F22" s="7">
        <f t="shared" si="1"/>
        <v>11004.343000000001</v>
      </c>
      <c r="G22" s="7">
        <v>4562.3639999999996</v>
      </c>
      <c r="H22" s="7">
        <v>230.71599999999998</v>
      </c>
      <c r="I22" s="7">
        <v>6068.0110000000004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3">
        <v>373.96800000000002</v>
      </c>
    </row>
    <row r="23" spans="1:17" x14ac:dyDescent="0.25">
      <c r="A23" s="42" t="s">
        <v>24</v>
      </c>
      <c r="B23" s="44" t="s">
        <v>82</v>
      </c>
      <c r="C23" s="37" t="s">
        <v>0</v>
      </c>
      <c r="D23" s="4">
        <v>23170.3</v>
      </c>
      <c r="E23" s="4">
        <v>22660.6</v>
      </c>
      <c r="F23" s="7">
        <f t="shared" si="1"/>
        <v>19960.400000000001</v>
      </c>
      <c r="G23" s="4">
        <v>3735.9</v>
      </c>
      <c r="H23" s="4">
        <v>633.9</v>
      </c>
      <c r="I23" s="4">
        <v>16013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5">
        <v>211.5</v>
      </c>
    </row>
    <row r="24" spans="1:17" x14ac:dyDescent="0.25">
      <c r="A24" s="42"/>
      <c r="B24" s="44"/>
      <c r="C24" s="37" t="s">
        <v>1</v>
      </c>
      <c r="D24" s="4">
        <v>23773.200000000001</v>
      </c>
      <c r="E24" s="4">
        <v>23250.1</v>
      </c>
      <c r="F24" s="7">
        <f t="shared" si="1"/>
        <v>20485.100000000002</v>
      </c>
      <c r="G24" s="4">
        <v>3921.7</v>
      </c>
      <c r="H24" s="4">
        <v>664.6</v>
      </c>
      <c r="I24" s="4">
        <v>16354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5">
        <v>209.4</v>
      </c>
    </row>
    <row r="25" spans="1:17" x14ac:dyDescent="0.25">
      <c r="A25" s="42"/>
      <c r="B25" s="44"/>
      <c r="C25" s="37" t="s">
        <v>2</v>
      </c>
      <c r="D25" s="4">
        <v>21739.599999999999</v>
      </c>
      <c r="E25" s="4">
        <v>21261.3</v>
      </c>
      <c r="F25" s="7">
        <f t="shared" si="1"/>
        <v>18971.399999999998</v>
      </c>
      <c r="G25" s="4">
        <v>3628.5</v>
      </c>
      <c r="H25" s="4">
        <v>605.5</v>
      </c>
      <c r="I25" s="4">
        <v>15175.3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5">
        <v>167.6</v>
      </c>
    </row>
    <row r="26" spans="1:17" x14ac:dyDescent="0.25">
      <c r="A26" s="42"/>
      <c r="B26" s="44"/>
      <c r="C26" s="37" t="s">
        <v>3</v>
      </c>
      <c r="D26" s="4">
        <v>22293.8</v>
      </c>
      <c r="E26" s="4">
        <v>21806.400000000001</v>
      </c>
      <c r="F26" s="7">
        <f t="shared" si="1"/>
        <v>19417.199999999997</v>
      </c>
      <c r="G26" s="4">
        <v>3685.8</v>
      </c>
      <c r="H26" s="4">
        <v>605.5</v>
      </c>
      <c r="I26" s="4">
        <v>15559.8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5">
        <v>171.6</v>
      </c>
    </row>
    <row r="27" spans="1:17" x14ac:dyDescent="0.25">
      <c r="A27" s="42"/>
      <c r="B27" s="44"/>
      <c r="C27" s="37" t="s">
        <v>4</v>
      </c>
      <c r="D27" s="4">
        <v>22295.1</v>
      </c>
      <c r="E27" s="4">
        <v>21815.4</v>
      </c>
      <c r="F27" s="7">
        <f t="shared" si="1"/>
        <v>18719.900000000001</v>
      </c>
      <c r="G27" s="4">
        <v>3785.9</v>
      </c>
      <c r="H27" s="4">
        <v>693.1</v>
      </c>
      <c r="I27" s="4">
        <v>14703.7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5">
        <v>230.3</v>
      </c>
    </row>
    <row r="28" spans="1:17" x14ac:dyDescent="0.25">
      <c r="A28" s="42"/>
      <c r="B28" s="44"/>
      <c r="C28" s="37" t="s">
        <v>5</v>
      </c>
      <c r="D28" s="4">
        <v>17270.5</v>
      </c>
      <c r="E28" s="4">
        <v>16890.599999999999</v>
      </c>
      <c r="F28" s="7">
        <f t="shared" si="1"/>
        <v>13229.8</v>
      </c>
      <c r="G28" s="4">
        <v>2902.6</v>
      </c>
      <c r="H28" s="4">
        <v>513.20000000000005</v>
      </c>
      <c r="I28" s="4">
        <v>10184.299999999999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5">
        <v>142.9</v>
      </c>
    </row>
    <row r="29" spans="1:17" x14ac:dyDescent="0.25">
      <c r="A29" s="42"/>
      <c r="B29" s="44"/>
      <c r="C29" s="37" t="s">
        <v>6</v>
      </c>
      <c r="D29" s="4">
        <v>17193.5</v>
      </c>
      <c r="E29" s="4">
        <v>16815.3</v>
      </c>
      <c r="F29" s="7">
        <f t="shared" si="1"/>
        <v>13728.5</v>
      </c>
      <c r="G29" s="4">
        <v>2930.9</v>
      </c>
      <c r="H29" s="4">
        <v>212.7</v>
      </c>
      <c r="I29" s="4">
        <v>10692.1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5">
        <v>105.5</v>
      </c>
    </row>
    <row r="30" spans="1:17" x14ac:dyDescent="0.25">
      <c r="A30" s="42"/>
      <c r="B30" s="44"/>
      <c r="C30" s="37" t="s">
        <v>7</v>
      </c>
      <c r="D30" s="4">
        <v>15861</v>
      </c>
      <c r="E30" s="4">
        <v>15512</v>
      </c>
      <c r="F30" s="7">
        <f t="shared" si="1"/>
        <v>12928.9</v>
      </c>
      <c r="G30" s="4">
        <v>2828.9</v>
      </c>
      <c r="H30" s="4">
        <v>0</v>
      </c>
      <c r="I30" s="4">
        <v>9988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5">
        <v>112</v>
      </c>
    </row>
    <row r="31" spans="1:17" x14ac:dyDescent="0.25">
      <c r="A31" s="42" t="s">
        <v>19</v>
      </c>
      <c r="B31" s="44" t="s">
        <v>83</v>
      </c>
      <c r="C31" s="37" t="s">
        <v>0</v>
      </c>
      <c r="D31" s="18">
        <v>4499</v>
      </c>
      <c r="E31" s="18">
        <v>4405</v>
      </c>
      <c r="F31" s="7">
        <f t="shared" si="1"/>
        <v>4094</v>
      </c>
      <c r="G31" s="7">
        <v>1802</v>
      </c>
      <c r="H31" s="7">
        <v>1088</v>
      </c>
      <c r="I31" s="7">
        <v>1910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3">
        <v>382</v>
      </c>
    </row>
    <row r="32" spans="1:17" x14ac:dyDescent="0.25">
      <c r="A32" s="42"/>
      <c r="B32" s="44"/>
      <c r="C32" s="37" t="s">
        <v>1</v>
      </c>
      <c r="D32" s="18">
        <v>5124</v>
      </c>
      <c r="E32" s="18">
        <v>5018</v>
      </c>
      <c r="F32" s="7">
        <f t="shared" si="1"/>
        <v>4507</v>
      </c>
      <c r="G32" s="7">
        <v>1992</v>
      </c>
      <c r="H32" s="7">
        <v>1195</v>
      </c>
      <c r="I32" s="7">
        <v>2088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3">
        <v>427</v>
      </c>
    </row>
    <row r="33" spans="1:17" x14ac:dyDescent="0.25">
      <c r="A33" s="42"/>
      <c r="B33" s="44"/>
      <c r="C33" s="37" t="s">
        <v>2</v>
      </c>
      <c r="D33" s="7">
        <v>3956</v>
      </c>
      <c r="E33" s="7">
        <v>3873</v>
      </c>
      <c r="F33" s="7">
        <f t="shared" si="1"/>
        <v>3494</v>
      </c>
      <c r="G33" s="7">
        <v>1505</v>
      </c>
      <c r="H33" s="7">
        <v>1008</v>
      </c>
      <c r="I33" s="7">
        <v>1658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3">
        <v>331</v>
      </c>
    </row>
    <row r="34" spans="1:17" x14ac:dyDescent="0.25">
      <c r="A34" s="42"/>
      <c r="B34" s="44"/>
      <c r="C34" s="37" t="s">
        <v>3</v>
      </c>
      <c r="D34" s="7">
        <v>3199</v>
      </c>
      <c r="E34" s="7">
        <v>3133</v>
      </c>
      <c r="F34" s="7">
        <f t="shared" si="1"/>
        <v>2844</v>
      </c>
      <c r="G34" s="7">
        <v>1538</v>
      </c>
      <c r="H34" s="7">
        <v>1025</v>
      </c>
      <c r="I34" s="7">
        <v>1060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3">
        <v>246</v>
      </c>
    </row>
    <row r="35" spans="1:17" x14ac:dyDescent="0.25">
      <c r="A35" s="42"/>
      <c r="B35" s="44"/>
      <c r="C35" s="37" t="s">
        <v>4</v>
      </c>
      <c r="D35" s="7">
        <v>3355</v>
      </c>
      <c r="E35" s="7">
        <v>3285</v>
      </c>
      <c r="F35" s="7">
        <f t="shared" si="1"/>
        <v>3002</v>
      </c>
      <c r="G35" s="7">
        <v>1955</v>
      </c>
      <c r="H35" s="7">
        <v>1896</v>
      </c>
      <c r="I35" s="7">
        <v>795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3">
        <v>252</v>
      </c>
    </row>
    <row r="36" spans="1:17" x14ac:dyDescent="0.25">
      <c r="A36" s="42"/>
      <c r="B36" s="44"/>
      <c r="C36" s="37" t="s">
        <v>5</v>
      </c>
      <c r="D36" s="7">
        <v>1577</v>
      </c>
      <c r="E36" s="7">
        <v>1545</v>
      </c>
      <c r="F36" s="7">
        <f t="shared" si="1"/>
        <v>1019</v>
      </c>
      <c r="G36" s="7">
        <v>722</v>
      </c>
      <c r="H36" s="7">
        <v>697</v>
      </c>
      <c r="I36" s="7">
        <v>288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3">
        <v>9</v>
      </c>
    </row>
    <row r="37" spans="1:17" x14ac:dyDescent="0.25">
      <c r="A37" s="42"/>
      <c r="B37" s="44"/>
      <c r="C37" s="37" t="s">
        <v>6</v>
      </c>
      <c r="D37" s="7">
        <v>1152</v>
      </c>
      <c r="E37" s="7">
        <v>1128</v>
      </c>
      <c r="F37" s="7">
        <f t="shared" si="1"/>
        <v>918</v>
      </c>
      <c r="G37" s="7">
        <v>625</v>
      </c>
      <c r="H37" s="7">
        <v>606</v>
      </c>
      <c r="I37" s="7">
        <v>283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3">
        <v>10</v>
      </c>
    </row>
    <row r="38" spans="1:17" x14ac:dyDescent="0.25">
      <c r="A38" s="42"/>
      <c r="B38" s="44"/>
      <c r="C38" s="37" t="s">
        <v>7</v>
      </c>
      <c r="D38" s="7">
        <v>1276</v>
      </c>
      <c r="E38" s="7">
        <v>1250</v>
      </c>
      <c r="F38" s="7">
        <f t="shared" si="1"/>
        <v>832</v>
      </c>
      <c r="G38" s="7">
        <v>555</v>
      </c>
      <c r="H38" s="7">
        <v>537</v>
      </c>
      <c r="I38" s="7">
        <v>269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3">
        <v>8</v>
      </c>
    </row>
    <row r="39" spans="1:17" x14ac:dyDescent="0.25">
      <c r="A39" s="42" t="s">
        <v>55</v>
      </c>
      <c r="B39" s="44" t="s">
        <v>39</v>
      </c>
      <c r="C39" s="37" t="s">
        <v>0</v>
      </c>
      <c r="D39" s="7">
        <v>0</v>
      </c>
      <c r="E39" s="7">
        <v>0</v>
      </c>
      <c r="F39" s="7">
        <f t="shared" si="1"/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3">
        <v>0</v>
      </c>
    </row>
    <row r="40" spans="1:17" x14ac:dyDescent="0.25">
      <c r="A40" s="42"/>
      <c r="B40" s="44"/>
      <c r="C40" s="37" t="s">
        <v>1</v>
      </c>
      <c r="D40" s="7">
        <v>0</v>
      </c>
      <c r="E40" s="7">
        <v>0</v>
      </c>
      <c r="F40" s="7">
        <f t="shared" ref="F40:F46" si="2">G40+I40+J40+K40+L40+M40+N40+O40+P40+Q40</f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3">
        <v>0</v>
      </c>
    </row>
    <row r="41" spans="1:17" x14ac:dyDescent="0.25">
      <c r="A41" s="42"/>
      <c r="B41" s="44"/>
      <c r="C41" s="37" t="s">
        <v>2</v>
      </c>
      <c r="D41" s="7">
        <v>0</v>
      </c>
      <c r="E41" s="7">
        <v>0</v>
      </c>
      <c r="F41" s="7">
        <f t="shared" si="2"/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3">
        <v>0</v>
      </c>
    </row>
    <row r="42" spans="1:17" x14ac:dyDescent="0.25">
      <c r="A42" s="42"/>
      <c r="B42" s="44"/>
      <c r="C42" s="37" t="s">
        <v>3</v>
      </c>
      <c r="D42" s="7">
        <v>2875.77</v>
      </c>
      <c r="E42" s="7">
        <v>2818.26</v>
      </c>
      <c r="F42" s="7">
        <f>G42+I42+J42+K42+L42+M42+N42+O42+P42+Q42</f>
        <v>2704.0299999999997</v>
      </c>
      <c r="G42" s="7">
        <v>2174.89</v>
      </c>
      <c r="H42" s="7">
        <v>507.31</v>
      </c>
      <c r="I42" s="7">
        <v>529.14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3">
        <v>0</v>
      </c>
    </row>
    <row r="43" spans="1:17" x14ac:dyDescent="0.25">
      <c r="A43" s="42"/>
      <c r="B43" s="44"/>
      <c r="C43" s="37" t="s">
        <v>4</v>
      </c>
      <c r="D43" s="7">
        <v>3491.16</v>
      </c>
      <c r="E43" s="7">
        <v>3421.28</v>
      </c>
      <c r="F43" s="7">
        <f>G43+I43+J43+K43+L43+M43+N43+O43+P43+Q43</f>
        <v>3294.1</v>
      </c>
      <c r="G43" s="7">
        <v>2632.1</v>
      </c>
      <c r="H43" s="7">
        <v>564.78</v>
      </c>
      <c r="I43" s="7">
        <v>662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3">
        <v>0</v>
      </c>
    </row>
    <row r="44" spans="1:17" x14ac:dyDescent="0.25">
      <c r="A44" s="42"/>
      <c r="B44" s="44"/>
      <c r="C44" s="37" t="s">
        <v>5</v>
      </c>
      <c r="D44" s="7">
        <v>2979.48</v>
      </c>
      <c r="E44" s="7">
        <v>2919.94</v>
      </c>
      <c r="F44" s="7">
        <f>G44+I44+J44+K44+L44+M44+N44+O44+P44+Q44</f>
        <v>2782.1</v>
      </c>
      <c r="G44" s="7">
        <v>2107.29</v>
      </c>
      <c r="H44" s="7">
        <v>505.35</v>
      </c>
      <c r="I44" s="7">
        <v>674.81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3">
        <v>0</v>
      </c>
    </row>
    <row r="45" spans="1:17" x14ac:dyDescent="0.25">
      <c r="A45" s="42"/>
      <c r="B45" s="44"/>
      <c r="C45" s="37" t="s">
        <v>6</v>
      </c>
      <c r="D45" s="7">
        <v>2897.07</v>
      </c>
      <c r="E45" s="7">
        <v>2839.07</v>
      </c>
      <c r="F45" s="7">
        <f>G45+I45+J45+K45+L45+M45+N45+O45+P45+Q45</f>
        <v>2699.17</v>
      </c>
      <c r="G45" s="7">
        <v>2056.38</v>
      </c>
      <c r="H45" s="7">
        <v>418.57</v>
      </c>
      <c r="I45" s="7">
        <v>642.79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3">
        <v>0</v>
      </c>
    </row>
    <row r="46" spans="1:17" x14ac:dyDescent="0.25">
      <c r="A46" s="42"/>
      <c r="B46" s="44"/>
      <c r="C46" s="37" t="s">
        <v>7</v>
      </c>
      <c r="D46" s="7">
        <v>2668.29</v>
      </c>
      <c r="E46" s="7">
        <v>2614.85</v>
      </c>
      <c r="F46" s="7">
        <f t="shared" si="2"/>
        <v>2491.2599999999998</v>
      </c>
      <c r="G46" s="7">
        <v>1913.36</v>
      </c>
      <c r="H46" s="7">
        <v>426.24</v>
      </c>
      <c r="I46" s="7">
        <v>577.9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3">
        <v>0</v>
      </c>
    </row>
    <row r="47" spans="1:17" x14ac:dyDescent="0.25">
      <c r="A47" s="43" t="s">
        <v>18</v>
      </c>
      <c r="B47" s="44">
        <v>33166903</v>
      </c>
      <c r="C47" s="37" t="s">
        <v>0</v>
      </c>
      <c r="D47" s="7">
        <v>8620.7099999999991</v>
      </c>
      <c r="E47" s="6">
        <v>8448.2999999999993</v>
      </c>
      <c r="F47" s="7">
        <f>G47+I47+J47+K47+L47+M47+N47+O47+P47+Q47</f>
        <v>8170.68</v>
      </c>
      <c r="G47" s="7">
        <v>7647.88</v>
      </c>
      <c r="H47" s="7">
        <v>561.98</v>
      </c>
      <c r="I47" s="7">
        <v>522.79999999999995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3">
        <v>0</v>
      </c>
    </row>
    <row r="48" spans="1:17" x14ac:dyDescent="0.25">
      <c r="A48" s="43"/>
      <c r="B48" s="44"/>
      <c r="C48" s="37" t="s">
        <v>1</v>
      </c>
      <c r="D48" s="7">
        <v>4106.1899999999996</v>
      </c>
      <c r="E48" s="7">
        <v>4024.49</v>
      </c>
      <c r="F48" s="7">
        <f t="shared" ref="F48:F54" si="3">G48+I48+J48+K48+L48+M48+N48+O48+P48+Q48</f>
        <v>3880.97</v>
      </c>
      <c r="G48" s="7">
        <v>3255.97</v>
      </c>
      <c r="H48" s="7">
        <v>540.32000000000005</v>
      </c>
      <c r="I48" s="7">
        <v>625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3">
        <v>0</v>
      </c>
    </row>
    <row r="49" spans="1:17" x14ac:dyDescent="0.25">
      <c r="A49" s="43"/>
      <c r="B49" s="44"/>
      <c r="C49" s="37" t="s">
        <v>2</v>
      </c>
      <c r="D49" s="7">
        <v>3323.5</v>
      </c>
      <c r="E49" s="7">
        <v>3257</v>
      </c>
      <c r="F49" s="7">
        <f t="shared" si="3"/>
        <v>3130.09</v>
      </c>
      <c r="G49" s="7">
        <v>2506.38</v>
      </c>
      <c r="H49" s="7">
        <v>529.48</v>
      </c>
      <c r="I49" s="7">
        <v>623.71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3">
        <v>0</v>
      </c>
    </row>
    <row r="50" spans="1:17" x14ac:dyDescent="0.25">
      <c r="A50" s="43"/>
      <c r="B50" s="44"/>
      <c r="C50" s="37" t="s">
        <v>3</v>
      </c>
      <c r="D50" s="7">
        <v>0</v>
      </c>
      <c r="E50" s="7">
        <v>0</v>
      </c>
      <c r="F50" s="7">
        <f t="shared" si="3"/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3">
        <v>0</v>
      </c>
    </row>
    <row r="51" spans="1:17" x14ac:dyDescent="0.25">
      <c r="A51" s="43"/>
      <c r="B51" s="44"/>
      <c r="C51" s="37" t="s">
        <v>4</v>
      </c>
      <c r="D51" s="7">
        <v>0</v>
      </c>
      <c r="E51" s="7">
        <v>0</v>
      </c>
      <c r="F51" s="7">
        <f t="shared" si="3"/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3">
        <v>0</v>
      </c>
    </row>
    <row r="52" spans="1:17" x14ac:dyDescent="0.25">
      <c r="A52" s="43"/>
      <c r="B52" s="44"/>
      <c r="C52" s="37" t="s">
        <v>5</v>
      </c>
      <c r="D52" s="7">
        <v>0</v>
      </c>
      <c r="E52" s="7">
        <v>0</v>
      </c>
      <c r="F52" s="7">
        <f t="shared" si="3"/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3">
        <v>0</v>
      </c>
    </row>
    <row r="53" spans="1:17" x14ac:dyDescent="0.25">
      <c r="A53" s="43"/>
      <c r="B53" s="44"/>
      <c r="C53" s="37" t="s">
        <v>6</v>
      </c>
      <c r="D53" s="7">
        <v>0</v>
      </c>
      <c r="E53" s="7">
        <v>0</v>
      </c>
      <c r="F53" s="7">
        <f t="shared" si="3"/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3">
        <v>0</v>
      </c>
    </row>
    <row r="54" spans="1:17" x14ac:dyDescent="0.25">
      <c r="A54" s="43"/>
      <c r="B54" s="44"/>
      <c r="C54" s="37" t="s">
        <v>7</v>
      </c>
      <c r="D54" s="7">
        <v>0</v>
      </c>
      <c r="E54" s="7">
        <v>0</v>
      </c>
      <c r="F54" s="7">
        <f t="shared" si="3"/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3">
        <v>0</v>
      </c>
    </row>
    <row r="55" spans="1:17" x14ac:dyDescent="0.25">
      <c r="A55" s="42" t="s">
        <v>37</v>
      </c>
      <c r="B55" s="44" t="s">
        <v>84</v>
      </c>
      <c r="C55" s="37" t="s">
        <v>0</v>
      </c>
      <c r="D55" s="7">
        <v>0</v>
      </c>
      <c r="E55" s="7">
        <v>0</v>
      </c>
      <c r="F55" s="7">
        <f>G55+I55+J55+K55+L55+M55+N55+O55+P55+Q55</f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3">
        <v>0</v>
      </c>
    </row>
    <row r="56" spans="1:17" x14ac:dyDescent="0.25">
      <c r="A56" s="42"/>
      <c r="B56" s="44"/>
      <c r="C56" s="37" t="s">
        <v>1</v>
      </c>
      <c r="D56" s="7">
        <v>0</v>
      </c>
      <c r="E56" s="7">
        <v>0</v>
      </c>
      <c r="F56" s="7">
        <f t="shared" ref="F56:F62" si="4">G56+I56+J56+K56+L56+M56+N56+O56+P56+Q56</f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3">
        <v>0</v>
      </c>
    </row>
    <row r="57" spans="1:17" x14ac:dyDescent="0.25">
      <c r="A57" s="42"/>
      <c r="B57" s="44"/>
      <c r="C57" s="37" t="s">
        <v>2</v>
      </c>
      <c r="D57" s="7">
        <v>0</v>
      </c>
      <c r="E57" s="7">
        <v>0</v>
      </c>
      <c r="F57" s="7">
        <f t="shared" si="4"/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3">
        <v>0</v>
      </c>
    </row>
    <row r="58" spans="1:17" x14ac:dyDescent="0.25">
      <c r="A58" s="42"/>
      <c r="B58" s="44"/>
      <c r="C58" s="37" t="s">
        <v>3</v>
      </c>
      <c r="D58" s="6">
        <v>348.8</v>
      </c>
      <c r="E58" s="6">
        <v>348.8</v>
      </c>
      <c r="F58" s="7">
        <f>G58+I58+J58+K58+L58+M58+N58+O58+P58+Q58</f>
        <v>348.8</v>
      </c>
      <c r="G58" s="7">
        <v>0</v>
      </c>
      <c r="H58" s="7">
        <v>0</v>
      </c>
      <c r="I58" s="7">
        <v>348.8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3">
        <v>0</v>
      </c>
    </row>
    <row r="59" spans="1:17" x14ac:dyDescent="0.25">
      <c r="A59" s="42"/>
      <c r="B59" s="44"/>
      <c r="C59" s="37" t="s">
        <v>4</v>
      </c>
      <c r="D59" s="6">
        <v>1553.45</v>
      </c>
      <c r="E59" s="6">
        <v>1553.45</v>
      </c>
      <c r="F59" s="7">
        <f>G59+I59+J59+K59+L59+M59+N59+O59+P59+Q59</f>
        <v>1553.45</v>
      </c>
      <c r="G59" s="7">
        <v>0</v>
      </c>
      <c r="H59" s="7">
        <v>0</v>
      </c>
      <c r="I59" s="7">
        <v>1553.45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3">
        <v>0</v>
      </c>
    </row>
    <row r="60" spans="1:17" x14ac:dyDescent="0.25">
      <c r="A60" s="42"/>
      <c r="B60" s="44"/>
      <c r="C60" s="37" t="s">
        <v>5</v>
      </c>
      <c r="D60" s="6">
        <v>1858.55</v>
      </c>
      <c r="E60" s="6">
        <v>1858.55</v>
      </c>
      <c r="F60" s="7">
        <f>G60+I60+J60+K60+L60+M60+N60+O60+P60+Q60</f>
        <v>1858.55</v>
      </c>
      <c r="G60" s="7">
        <v>0</v>
      </c>
      <c r="H60" s="7">
        <v>0</v>
      </c>
      <c r="I60" s="7">
        <v>1858.55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3">
        <v>0</v>
      </c>
    </row>
    <row r="61" spans="1:17" x14ac:dyDescent="0.25">
      <c r="A61" s="42"/>
      <c r="B61" s="44"/>
      <c r="C61" s="37" t="s">
        <v>6</v>
      </c>
      <c r="D61" s="6">
        <v>1962.4480000000001</v>
      </c>
      <c r="E61" s="6">
        <v>1962.4480000000001</v>
      </c>
      <c r="F61" s="7">
        <f>G61+I61+J61+K61+L61+M61+N61+O61+P61+Q61</f>
        <v>1962.4480000000001</v>
      </c>
      <c r="G61" s="7">
        <v>0</v>
      </c>
      <c r="H61" s="7">
        <v>0</v>
      </c>
      <c r="I61" s="7">
        <v>1962.4480000000001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3">
        <v>0</v>
      </c>
    </row>
    <row r="62" spans="1:17" x14ac:dyDescent="0.25">
      <c r="A62" s="42"/>
      <c r="B62" s="44"/>
      <c r="C62" s="37" t="s">
        <v>7</v>
      </c>
      <c r="D62" s="6">
        <v>1954.7339999999999</v>
      </c>
      <c r="E62" s="6">
        <v>1954.7339999999999</v>
      </c>
      <c r="F62" s="7">
        <f t="shared" si="4"/>
        <v>1954.7339999999999</v>
      </c>
      <c r="G62" s="7">
        <v>0</v>
      </c>
      <c r="H62" s="7">
        <v>0</v>
      </c>
      <c r="I62" s="7">
        <v>1954.7339999999999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3">
        <v>0</v>
      </c>
    </row>
    <row r="63" spans="1:17" x14ac:dyDescent="0.25">
      <c r="A63" s="42" t="s">
        <v>56</v>
      </c>
      <c r="B63" s="44" t="s">
        <v>41</v>
      </c>
      <c r="C63" s="37" t="s">
        <v>0</v>
      </c>
      <c r="D63" s="7">
        <v>0</v>
      </c>
      <c r="E63" s="7">
        <v>0</v>
      </c>
      <c r="F63" s="7">
        <f>G63+I63+J63+K63+L63+M63+N63+O63+P63+Q63</f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3">
        <v>0</v>
      </c>
    </row>
    <row r="64" spans="1:17" x14ac:dyDescent="0.25">
      <c r="A64" s="42"/>
      <c r="B64" s="44"/>
      <c r="C64" s="37" t="s">
        <v>1</v>
      </c>
      <c r="D64" s="7">
        <v>0</v>
      </c>
      <c r="E64" s="7">
        <v>0</v>
      </c>
      <c r="F64" s="7">
        <f t="shared" ref="F64:F70" si="5">G64+I64+J64+K64+L64+M64+N64+O64+P64+Q64</f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3">
        <v>0</v>
      </c>
    </row>
    <row r="65" spans="1:17" x14ac:dyDescent="0.25">
      <c r="A65" s="42"/>
      <c r="B65" s="44"/>
      <c r="C65" s="37" t="s">
        <v>2</v>
      </c>
      <c r="D65" s="7">
        <v>0</v>
      </c>
      <c r="E65" s="7">
        <v>0</v>
      </c>
      <c r="F65" s="7">
        <f t="shared" si="5"/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3">
        <v>0</v>
      </c>
    </row>
    <row r="66" spans="1:17" x14ac:dyDescent="0.25">
      <c r="A66" s="42"/>
      <c r="B66" s="44"/>
      <c r="C66" s="37" t="s">
        <v>3</v>
      </c>
      <c r="D66" s="7">
        <v>2532.27</v>
      </c>
      <c r="E66" s="7">
        <v>2481.62</v>
      </c>
      <c r="F66" s="7">
        <f>G66+I66+J66+K66+L66+M66+N66+O66+P66+Q66</f>
        <v>2171.42</v>
      </c>
      <c r="G66" s="7">
        <v>2171.42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3">
        <v>0</v>
      </c>
    </row>
    <row r="67" spans="1:17" x14ac:dyDescent="0.25">
      <c r="A67" s="42"/>
      <c r="B67" s="44"/>
      <c r="C67" s="37" t="s">
        <v>4</v>
      </c>
      <c r="D67" s="7">
        <v>2062.4</v>
      </c>
      <c r="E67" s="7">
        <v>2021.15</v>
      </c>
      <c r="F67" s="7">
        <f>G67+I67+J67+K67+L67+M67+N67+O67+P67+Q67</f>
        <v>1768.51</v>
      </c>
      <c r="G67" s="7">
        <v>1768.51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3">
        <v>0</v>
      </c>
    </row>
    <row r="68" spans="1:17" x14ac:dyDescent="0.25">
      <c r="A68" s="42"/>
      <c r="B68" s="44"/>
      <c r="C68" s="37" t="s">
        <v>5</v>
      </c>
      <c r="D68" s="7">
        <v>1837.42</v>
      </c>
      <c r="E68" s="7">
        <v>1800.67</v>
      </c>
      <c r="F68" s="7">
        <f>G68+I68+J68+K68+L68+M68+N68+O68+P68+Q68</f>
        <v>1575.66</v>
      </c>
      <c r="G68" s="7">
        <v>1575.66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3">
        <v>0</v>
      </c>
    </row>
    <row r="69" spans="1:17" x14ac:dyDescent="0.25">
      <c r="A69" s="42"/>
      <c r="B69" s="44"/>
      <c r="C69" s="37" t="s">
        <v>6</v>
      </c>
      <c r="D69" s="7">
        <v>1712.86</v>
      </c>
      <c r="E69" s="7">
        <v>1678.6</v>
      </c>
      <c r="F69" s="7">
        <f>G69+I69+J69+K69+L69+M69+N69+O69+P69+Q69</f>
        <v>1468.77</v>
      </c>
      <c r="G69" s="7">
        <v>1468.77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3">
        <v>0</v>
      </c>
    </row>
    <row r="70" spans="1:17" x14ac:dyDescent="0.25">
      <c r="A70" s="42"/>
      <c r="B70" s="44"/>
      <c r="C70" s="37" t="s">
        <v>7</v>
      </c>
      <c r="D70" s="7">
        <v>1929.27</v>
      </c>
      <c r="E70" s="7">
        <v>1890.68</v>
      </c>
      <c r="F70" s="7">
        <f t="shared" si="5"/>
        <v>1654.35</v>
      </c>
      <c r="G70" s="7">
        <v>1654.35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3">
        <v>0</v>
      </c>
    </row>
    <row r="71" spans="1:17" x14ac:dyDescent="0.25">
      <c r="A71" s="43" t="s">
        <v>57</v>
      </c>
      <c r="B71" s="44">
        <v>36549940</v>
      </c>
      <c r="C71" s="37" t="s">
        <v>0</v>
      </c>
      <c r="D71" s="7">
        <v>2413.9899999999998</v>
      </c>
      <c r="E71" s="7">
        <v>2365.71</v>
      </c>
      <c r="F71" s="7">
        <f>G71+I71+J71+K71+L71+M71+N71+O71+P71+Q71</f>
        <v>2070</v>
      </c>
      <c r="G71" s="7">
        <v>2070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3">
        <v>0</v>
      </c>
    </row>
    <row r="72" spans="1:17" x14ac:dyDescent="0.25">
      <c r="A72" s="43"/>
      <c r="B72" s="44"/>
      <c r="C72" s="37" t="s">
        <v>1</v>
      </c>
      <c r="D72" s="7">
        <v>2851.31</v>
      </c>
      <c r="E72" s="7">
        <v>2794.28</v>
      </c>
      <c r="F72" s="7">
        <f>G72+I72+J72+K72+L72+M72+N72+O72+P72+Q72</f>
        <v>2445</v>
      </c>
      <c r="G72" s="7">
        <v>2445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3">
        <v>0</v>
      </c>
    </row>
    <row r="73" spans="1:17" x14ac:dyDescent="0.25">
      <c r="A73" s="43"/>
      <c r="B73" s="44"/>
      <c r="C73" s="37" t="s">
        <v>2</v>
      </c>
      <c r="D73" s="7">
        <v>2641.28</v>
      </c>
      <c r="E73" s="7">
        <v>2588.4499999999998</v>
      </c>
      <c r="F73" s="7">
        <f t="shared" ref="F73:F78" si="6">G73+I73+J73+K73+L73+M73+N73+O73+P73+Q73</f>
        <v>2264.9</v>
      </c>
      <c r="G73" s="7">
        <v>2264.9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3">
        <v>0</v>
      </c>
    </row>
    <row r="74" spans="1:17" x14ac:dyDescent="0.25">
      <c r="A74" s="43"/>
      <c r="B74" s="44"/>
      <c r="C74" s="37" t="s">
        <v>3</v>
      </c>
      <c r="D74" s="7">
        <v>0</v>
      </c>
      <c r="E74" s="7">
        <v>0</v>
      </c>
      <c r="F74" s="7">
        <f t="shared" si="6"/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3">
        <v>0</v>
      </c>
    </row>
    <row r="75" spans="1:17" x14ac:dyDescent="0.25">
      <c r="A75" s="43"/>
      <c r="B75" s="44"/>
      <c r="C75" s="37" t="s">
        <v>4</v>
      </c>
      <c r="D75" s="7">
        <v>0</v>
      </c>
      <c r="E75" s="7">
        <v>0</v>
      </c>
      <c r="F75" s="7">
        <f t="shared" si="6"/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3">
        <v>0</v>
      </c>
    </row>
    <row r="76" spans="1:17" x14ac:dyDescent="0.25">
      <c r="A76" s="43"/>
      <c r="B76" s="44"/>
      <c r="C76" s="37" t="s">
        <v>5</v>
      </c>
      <c r="D76" s="7">
        <v>0</v>
      </c>
      <c r="E76" s="7">
        <v>0</v>
      </c>
      <c r="F76" s="7">
        <f t="shared" si="6"/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3">
        <v>0</v>
      </c>
    </row>
    <row r="77" spans="1:17" x14ac:dyDescent="0.25">
      <c r="A77" s="43"/>
      <c r="B77" s="44"/>
      <c r="C77" s="37" t="s">
        <v>6</v>
      </c>
      <c r="D77" s="7">
        <v>0</v>
      </c>
      <c r="E77" s="7">
        <v>0</v>
      </c>
      <c r="F77" s="7">
        <f t="shared" si="6"/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3">
        <v>0</v>
      </c>
    </row>
    <row r="78" spans="1:17" x14ac:dyDescent="0.25">
      <c r="A78" s="43"/>
      <c r="B78" s="44"/>
      <c r="C78" s="37" t="s">
        <v>7</v>
      </c>
      <c r="D78" s="7">
        <v>0</v>
      </c>
      <c r="E78" s="7">
        <v>0</v>
      </c>
      <c r="F78" s="7">
        <f t="shared" si="6"/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3">
        <v>0</v>
      </c>
    </row>
    <row r="79" spans="1:17" x14ac:dyDescent="0.25">
      <c r="A79" s="42" t="s">
        <v>27</v>
      </c>
      <c r="B79" s="44" t="s">
        <v>85</v>
      </c>
      <c r="C79" s="37" t="s">
        <v>0</v>
      </c>
      <c r="D79" s="7">
        <v>4599</v>
      </c>
      <c r="E79" s="7">
        <v>4507</v>
      </c>
      <c r="F79" s="7">
        <f t="shared" ref="F79:F85" si="7">G79+I79+J79+K79+L79+M79+N79+O79+P79+Q79</f>
        <v>4507</v>
      </c>
      <c r="G79" s="7">
        <v>4507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3">
        <v>0</v>
      </c>
    </row>
    <row r="80" spans="1:17" x14ac:dyDescent="0.25">
      <c r="A80" s="42"/>
      <c r="B80" s="44"/>
      <c r="C80" s="37" t="s">
        <v>1</v>
      </c>
      <c r="D80" s="7">
        <v>4519</v>
      </c>
      <c r="E80" s="7">
        <v>4429</v>
      </c>
      <c r="F80" s="7">
        <f t="shared" si="7"/>
        <v>4429</v>
      </c>
      <c r="G80" s="7">
        <v>4429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3">
        <v>0</v>
      </c>
    </row>
    <row r="81" spans="1:17" x14ac:dyDescent="0.25">
      <c r="A81" s="42"/>
      <c r="B81" s="44"/>
      <c r="C81" s="37" t="s">
        <v>2</v>
      </c>
      <c r="D81" s="7">
        <v>2410</v>
      </c>
      <c r="E81" s="7">
        <v>2363</v>
      </c>
      <c r="F81" s="7">
        <f t="shared" si="7"/>
        <v>2363</v>
      </c>
      <c r="G81" s="7">
        <v>2363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3">
        <v>0</v>
      </c>
    </row>
    <row r="82" spans="1:17" x14ac:dyDescent="0.25">
      <c r="A82" s="42"/>
      <c r="B82" s="44"/>
      <c r="C82" s="37" t="s">
        <v>3</v>
      </c>
      <c r="D82" s="7">
        <v>2234</v>
      </c>
      <c r="E82" s="7">
        <v>2190</v>
      </c>
      <c r="F82" s="7">
        <f t="shared" si="7"/>
        <v>2190</v>
      </c>
      <c r="G82" s="7">
        <v>2190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3">
        <v>0</v>
      </c>
    </row>
    <row r="83" spans="1:17" x14ac:dyDescent="0.25">
      <c r="A83" s="42"/>
      <c r="B83" s="44"/>
      <c r="C83" s="37" t="s">
        <v>4</v>
      </c>
      <c r="D83" s="7">
        <v>2543</v>
      </c>
      <c r="E83" s="7">
        <v>2493</v>
      </c>
      <c r="F83" s="7">
        <f t="shared" si="7"/>
        <v>2493</v>
      </c>
      <c r="G83" s="7">
        <v>2493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3">
        <v>0</v>
      </c>
    </row>
    <row r="84" spans="1:17" x14ac:dyDescent="0.25">
      <c r="A84" s="42"/>
      <c r="B84" s="44"/>
      <c r="C84" s="37" t="s">
        <v>5</v>
      </c>
      <c r="D84" s="7">
        <v>1967</v>
      </c>
      <c r="E84" s="7">
        <v>1928</v>
      </c>
      <c r="F84" s="7">
        <f t="shared" si="7"/>
        <v>1928</v>
      </c>
      <c r="G84" s="7">
        <v>1928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3">
        <v>0</v>
      </c>
    </row>
    <row r="85" spans="1:17" x14ac:dyDescent="0.25">
      <c r="A85" s="42"/>
      <c r="B85" s="44"/>
      <c r="C85" s="37" t="s">
        <v>6</v>
      </c>
      <c r="D85" s="7">
        <v>2284</v>
      </c>
      <c r="E85" s="7">
        <v>2239</v>
      </c>
      <c r="F85" s="7">
        <f t="shared" si="7"/>
        <v>2239</v>
      </c>
      <c r="G85" s="7">
        <v>2239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3">
        <v>0</v>
      </c>
    </row>
    <row r="86" spans="1:17" x14ac:dyDescent="0.25">
      <c r="A86" s="42"/>
      <c r="B86" s="44"/>
      <c r="C86" s="37" t="s">
        <v>7</v>
      </c>
      <c r="D86" s="7">
        <v>2174</v>
      </c>
      <c r="E86" s="7">
        <v>2132</v>
      </c>
      <c r="F86" s="7">
        <f t="shared" ref="F86" si="8">G86+I86+J86+K86+L86+M86+N86+O86+P86+Q86</f>
        <v>2132</v>
      </c>
      <c r="G86" s="7">
        <v>2132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3">
        <v>0</v>
      </c>
    </row>
    <row r="87" spans="1:17" x14ac:dyDescent="0.25">
      <c r="A87" s="42" t="s">
        <v>38</v>
      </c>
      <c r="B87" s="44" t="s">
        <v>86</v>
      </c>
      <c r="C87" s="37" t="s">
        <v>0</v>
      </c>
      <c r="D87" s="7">
        <v>0</v>
      </c>
      <c r="E87" s="7">
        <v>0</v>
      </c>
      <c r="F87" s="7">
        <f>G87+I87+J87+K87+L87+M87+N87+O87+P87+Q87</f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3">
        <v>0</v>
      </c>
    </row>
    <row r="88" spans="1:17" x14ac:dyDescent="0.25">
      <c r="A88" s="42"/>
      <c r="B88" s="44"/>
      <c r="C88" s="37" t="s">
        <v>1</v>
      </c>
      <c r="D88" s="7">
        <v>0</v>
      </c>
      <c r="E88" s="7">
        <v>0</v>
      </c>
      <c r="F88" s="7">
        <f t="shared" ref="F88:F94" si="9">G88+I88+J88+K88+L88+M88+N88+O88+P88+Q88</f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3">
        <v>0</v>
      </c>
    </row>
    <row r="89" spans="1:17" x14ac:dyDescent="0.25">
      <c r="A89" s="42"/>
      <c r="B89" s="44"/>
      <c r="C89" s="37" t="s">
        <v>2</v>
      </c>
      <c r="D89" s="7">
        <v>0</v>
      </c>
      <c r="E89" s="7">
        <v>0</v>
      </c>
      <c r="F89" s="7">
        <f t="shared" si="9"/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3">
        <v>0</v>
      </c>
    </row>
    <row r="90" spans="1:17" x14ac:dyDescent="0.25">
      <c r="A90" s="42"/>
      <c r="B90" s="44"/>
      <c r="C90" s="37" t="s">
        <v>3</v>
      </c>
      <c r="D90" s="7">
        <v>1702.94</v>
      </c>
      <c r="E90" s="7">
        <v>1702.94</v>
      </c>
      <c r="F90" s="7">
        <f>G90+I90+J90+K90+L90+M90+N90+O90+P90+Q90</f>
        <v>1702.94</v>
      </c>
      <c r="G90" s="7">
        <v>1702.94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3">
        <v>0</v>
      </c>
    </row>
    <row r="91" spans="1:17" x14ac:dyDescent="0.25">
      <c r="A91" s="42"/>
      <c r="B91" s="44"/>
      <c r="C91" s="37" t="s">
        <v>4</v>
      </c>
      <c r="D91" s="7">
        <v>1697.16</v>
      </c>
      <c r="E91" s="7">
        <v>1697.16</v>
      </c>
      <c r="F91" s="7">
        <f>G91+I91+J91+K91+L91+M91+N91+O91+P91+Q91</f>
        <v>1697.16</v>
      </c>
      <c r="G91" s="7">
        <v>1697.16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3">
        <v>0</v>
      </c>
    </row>
    <row r="92" spans="1:17" x14ac:dyDescent="0.25">
      <c r="A92" s="42"/>
      <c r="B92" s="44"/>
      <c r="C92" s="37" t="s">
        <v>5</v>
      </c>
      <c r="D92" s="7">
        <v>1415.11</v>
      </c>
      <c r="E92" s="7">
        <v>1415.11</v>
      </c>
      <c r="F92" s="7">
        <f>G92+I92+J92+K92+L92+M92+N92+O92+P92+Q92</f>
        <v>1415.11</v>
      </c>
      <c r="G92" s="7">
        <v>1415.11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3">
        <v>0</v>
      </c>
    </row>
    <row r="93" spans="1:17" x14ac:dyDescent="0.25">
      <c r="A93" s="42"/>
      <c r="B93" s="44"/>
      <c r="C93" s="37" t="s">
        <v>6</v>
      </c>
      <c r="D93" s="7">
        <v>1484.62</v>
      </c>
      <c r="E93" s="7">
        <v>1484.62</v>
      </c>
      <c r="F93" s="7">
        <f>G93+I93+J93+K93+L93+M93+N93+O93+P93+Q93</f>
        <v>1484.62</v>
      </c>
      <c r="G93" s="7">
        <v>1484.62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3">
        <v>0</v>
      </c>
    </row>
    <row r="94" spans="1:17" x14ac:dyDescent="0.25">
      <c r="A94" s="42"/>
      <c r="B94" s="44"/>
      <c r="C94" s="37" t="s">
        <v>7</v>
      </c>
      <c r="D94" s="7">
        <v>1512.15</v>
      </c>
      <c r="E94" s="7">
        <v>1512.15</v>
      </c>
      <c r="F94" s="7">
        <f t="shared" si="9"/>
        <v>1512.15</v>
      </c>
      <c r="G94" s="7">
        <v>1512.15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3">
        <v>0</v>
      </c>
    </row>
    <row r="95" spans="1:17" x14ac:dyDescent="0.25">
      <c r="A95" s="42" t="s">
        <v>46</v>
      </c>
      <c r="B95" s="44" t="s">
        <v>47</v>
      </c>
      <c r="C95" s="37" t="s">
        <v>0</v>
      </c>
      <c r="D95" s="7">
        <v>0</v>
      </c>
      <c r="E95" s="7">
        <v>0</v>
      </c>
      <c r="F95" s="7">
        <f>G95+I95+J95+K95+L95+M95+N95+O95+P95+Q95</f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3">
        <v>0</v>
      </c>
    </row>
    <row r="96" spans="1:17" x14ac:dyDescent="0.25">
      <c r="A96" s="42"/>
      <c r="B96" s="44"/>
      <c r="C96" s="37" t="s">
        <v>1</v>
      </c>
      <c r="D96" s="7">
        <v>0</v>
      </c>
      <c r="E96" s="7">
        <v>0</v>
      </c>
      <c r="F96" s="7">
        <f t="shared" ref="F96:F102" si="10">G96+I96+J96+K96+L96+M96+N96+O96+P96+Q96</f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3">
        <v>0</v>
      </c>
    </row>
    <row r="97" spans="1:17" x14ac:dyDescent="0.25">
      <c r="A97" s="42"/>
      <c r="B97" s="44"/>
      <c r="C97" s="37" t="s">
        <v>2</v>
      </c>
      <c r="D97" s="7">
        <v>0</v>
      </c>
      <c r="E97" s="7">
        <v>0</v>
      </c>
      <c r="F97" s="7">
        <f t="shared" si="10"/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3">
        <v>0</v>
      </c>
    </row>
    <row r="98" spans="1:17" ht="18.75" x14ac:dyDescent="0.25">
      <c r="A98" s="42"/>
      <c r="B98" s="44"/>
      <c r="C98" s="37" t="s">
        <v>3</v>
      </c>
      <c r="D98" s="7">
        <v>0</v>
      </c>
      <c r="E98" s="7">
        <v>0</v>
      </c>
      <c r="F98" s="7">
        <f t="shared" si="10"/>
        <v>0</v>
      </c>
      <c r="G98" s="20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3">
        <v>0</v>
      </c>
    </row>
    <row r="99" spans="1:17" x14ac:dyDescent="0.25">
      <c r="A99" s="42"/>
      <c r="B99" s="44"/>
      <c r="C99" s="37" t="s">
        <v>4</v>
      </c>
      <c r="D99" s="7">
        <v>0</v>
      </c>
      <c r="E99" s="7">
        <v>0</v>
      </c>
      <c r="F99" s="7">
        <f t="shared" si="10"/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3">
        <v>0</v>
      </c>
    </row>
    <row r="100" spans="1:17" x14ac:dyDescent="0.25">
      <c r="A100" s="42"/>
      <c r="B100" s="44"/>
      <c r="C100" s="37" t="s">
        <v>5</v>
      </c>
      <c r="D100" s="7">
        <v>356.19</v>
      </c>
      <c r="E100" s="7">
        <v>278.98</v>
      </c>
      <c r="F100" s="7">
        <f>G100+I100+J100+K100+L100+M100+N100+O100+P100+Q100</f>
        <v>278.98</v>
      </c>
      <c r="G100" s="7">
        <v>278.98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3">
        <v>0</v>
      </c>
    </row>
    <row r="101" spans="1:17" x14ac:dyDescent="0.25">
      <c r="A101" s="42"/>
      <c r="B101" s="44"/>
      <c r="C101" s="37" t="s">
        <v>6</v>
      </c>
      <c r="D101" s="7">
        <v>1039.9000000000001</v>
      </c>
      <c r="E101" s="7">
        <v>957.86</v>
      </c>
      <c r="F101" s="7">
        <f>G101+I101+J101+K101+L101+M101+N101+O101+P101+Q101</f>
        <v>957.86</v>
      </c>
      <c r="G101" s="7">
        <v>957.86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3">
        <v>0</v>
      </c>
    </row>
    <row r="102" spans="1:17" x14ac:dyDescent="0.25">
      <c r="A102" s="42"/>
      <c r="B102" s="44"/>
      <c r="C102" s="37" t="s">
        <v>7</v>
      </c>
      <c r="D102" s="7">
        <v>1237.3900000000001</v>
      </c>
      <c r="E102" s="7">
        <v>1151.6500000000001</v>
      </c>
      <c r="F102" s="7">
        <f t="shared" si="10"/>
        <v>1151.6500000000001</v>
      </c>
      <c r="G102" s="7">
        <v>1151.6500000000001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3">
        <v>0</v>
      </c>
    </row>
    <row r="103" spans="1:17" x14ac:dyDescent="0.25">
      <c r="A103" s="42" t="s">
        <v>31</v>
      </c>
      <c r="B103" s="44" t="s">
        <v>87</v>
      </c>
      <c r="C103" s="37" t="s">
        <v>0</v>
      </c>
      <c r="D103" s="7">
        <v>1860</v>
      </c>
      <c r="E103" s="7">
        <v>1824</v>
      </c>
      <c r="F103" s="7">
        <f t="shared" ref="F103:F109" si="11">G103+I103+J103+K103+L103+M103+N103+O103+P103+Q103</f>
        <v>1824</v>
      </c>
      <c r="G103" s="7">
        <v>1824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3">
        <v>0</v>
      </c>
    </row>
    <row r="104" spans="1:17" x14ac:dyDescent="0.25">
      <c r="A104" s="42"/>
      <c r="B104" s="44"/>
      <c r="C104" s="37" t="s">
        <v>1</v>
      </c>
      <c r="D104" s="7">
        <v>2134</v>
      </c>
      <c r="E104" s="7">
        <v>2092</v>
      </c>
      <c r="F104" s="7">
        <f t="shared" si="11"/>
        <v>2092</v>
      </c>
      <c r="G104" s="7">
        <v>2092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3">
        <v>0</v>
      </c>
    </row>
    <row r="105" spans="1:17" x14ac:dyDescent="0.25">
      <c r="A105" s="42"/>
      <c r="B105" s="44"/>
      <c r="C105" s="37" t="s">
        <v>2</v>
      </c>
      <c r="D105" s="7">
        <v>1800</v>
      </c>
      <c r="E105" s="7">
        <v>1765</v>
      </c>
      <c r="F105" s="7">
        <f t="shared" si="11"/>
        <v>1765</v>
      </c>
      <c r="G105" s="7">
        <v>1765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3">
        <v>0</v>
      </c>
    </row>
    <row r="106" spans="1:17" x14ac:dyDescent="0.25">
      <c r="A106" s="42"/>
      <c r="B106" s="44"/>
      <c r="C106" s="37" t="s">
        <v>3</v>
      </c>
      <c r="D106" s="7">
        <v>1858</v>
      </c>
      <c r="E106" s="7">
        <v>1822</v>
      </c>
      <c r="F106" s="7">
        <f t="shared" si="11"/>
        <v>1822</v>
      </c>
      <c r="G106" s="7">
        <v>1822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3">
        <v>0</v>
      </c>
    </row>
    <row r="107" spans="1:17" x14ac:dyDescent="0.25">
      <c r="A107" s="42"/>
      <c r="B107" s="44"/>
      <c r="C107" s="37" t="s">
        <v>4</v>
      </c>
      <c r="D107" s="7">
        <v>2315</v>
      </c>
      <c r="E107" s="7">
        <v>2270</v>
      </c>
      <c r="F107" s="7">
        <f t="shared" si="11"/>
        <v>2270</v>
      </c>
      <c r="G107" s="7">
        <v>2270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3">
        <v>0</v>
      </c>
    </row>
    <row r="108" spans="1:17" x14ac:dyDescent="0.25">
      <c r="A108" s="42"/>
      <c r="B108" s="44"/>
      <c r="C108" s="37" t="s">
        <v>5</v>
      </c>
      <c r="D108" s="7">
        <v>2179</v>
      </c>
      <c r="E108" s="7">
        <v>2136</v>
      </c>
      <c r="F108" s="7">
        <f t="shared" si="11"/>
        <v>2136</v>
      </c>
      <c r="G108" s="7">
        <v>2136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3">
        <v>0</v>
      </c>
    </row>
    <row r="109" spans="1:17" x14ac:dyDescent="0.25">
      <c r="A109" s="42"/>
      <c r="B109" s="44"/>
      <c r="C109" s="37" t="s">
        <v>6</v>
      </c>
      <c r="D109" s="7">
        <v>2515</v>
      </c>
      <c r="E109" s="7">
        <v>2035</v>
      </c>
      <c r="F109" s="7">
        <f t="shared" si="11"/>
        <v>2035</v>
      </c>
      <c r="G109" s="7">
        <v>2035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3">
        <v>0</v>
      </c>
    </row>
    <row r="110" spans="1:17" x14ac:dyDescent="0.25">
      <c r="A110" s="42"/>
      <c r="B110" s="44"/>
      <c r="C110" s="37" t="s">
        <v>7</v>
      </c>
      <c r="D110" s="7">
        <v>2753</v>
      </c>
      <c r="E110" s="7">
        <v>2699</v>
      </c>
      <c r="F110" s="7">
        <f t="shared" ref="F110" si="12">G110+I110+J110+K110+L110+M110+N110+O110+P110+Q110</f>
        <v>2017</v>
      </c>
      <c r="G110" s="18">
        <v>2017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3">
        <v>0</v>
      </c>
    </row>
    <row r="111" spans="1:17" x14ac:dyDescent="0.25">
      <c r="A111" s="43" t="s">
        <v>28</v>
      </c>
      <c r="B111" s="44" t="s">
        <v>88</v>
      </c>
      <c r="C111" s="37" t="s">
        <v>0</v>
      </c>
      <c r="D111" s="7">
        <v>12038.23</v>
      </c>
      <c r="E111" s="7">
        <v>11802.19</v>
      </c>
      <c r="F111" s="7">
        <f t="shared" ref="F111:F117" si="13">G111+I111+J111+K111+L111+M111+N111+O111+P111+Q111</f>
        <v>11802.19</v>
      </c>
      <c r="G111" s="18">
        <v>11802.19</v>
      </c>
      <c r="H111" s="7">
        <v>5466.61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3">
        <v>0</v>
      </c>
    </row>
    <row r="112" spans="1:17" x14ac:dyDescent="0.25">
      <c r="A112" s="43"/>
      <c r="B112" s="44"/>
      <c r="C112" s="37" t="s">
        <v>1</v>
      </c>
      <c r="D112" s="7">
        <v>12044.93</v>
      </c>
      <c r="E112" s="7">
        <v>11808.75</v>
      </c>
      <c r="F112" s="7">
        <f t="shared" si="13"/>
        <v>11808.75</v>
      </c>
      <c r="G112" s="18">
        <v>11808.75</v>
      </c>
      <c r="H112" s="7">
        <v>5564.7830000000004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3">
        <v>0</v>
      </c>
    </row>
    <row r="113" spans="1:17" x14ac:dyDescent="0.25">
      <c r="A113" s="43"/>
      <c r="B113" s="44"/>
      <c r="C113" s="37" t="s">
        <v>2</v>
      </c>
      <c r="D113" s="7">
        <v>12508.59</v>
      </c>
      <c r="E113" s="7">
        <v>12263.32</v>
      </c>
      <c r="F113" s="7">
        <f t="shared" si="13"/>
        <v>12263.32</v>
      </c>
      <c r="G113" s="18">
        <v>12263.32</v>
      </c>
      <c r="H113" s="7">
        <v>6275.35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3">
        <v>0</v>
      </c>
    </row>
    <row r="114" spans="1:17" x14ac:dyDescent="0.25">
      <c r="A114" s="43"/>
      <c r="B114" s="44"/>
      <c r="C114" s="37" t="s">
        <v>3</v>
      </c>
      <c r="D114" s="7">
        <v>11237.89</v>
      </c>
      <c r="E114" s="7">
        <v>11017.54</v>
      </c>
      <c r="F114" s="7">
        <f t="shared" si="13"/>
        <v>11017.54</v>
      </c>
      <c r="G114" s="18">
        <v>11017.54</v>
      </c>
      <c r="H114" s="7">
        <v>4811.25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3">
        <v>0</v>
      </c>
    </row>
    <row r="115" spans="1:17" x14ac:dyDescent="0.25">
      <c r="A115" s="43"/>
      <c r="B115" s="44"/>
      <c r="C115" s="37" t="s">
        <v>4</v>
      </c>
      <c r="D115" s="7">
        <v>14372.61</v>
      </c>
      <c r="E115" s="7">
        <v>14090.79</v>
      </c>
      <c r="F115" s="7">
        <f t="shared" si="13"/>
        <v>14090.79</v>
      </c>
      <c r="G115" s="18">
        <v>14090.79</v>
      </c>
      <c r="H115" s="7">
        <v>5640.1040000000003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3">
        <v>0</v>
      </c>
    </row>
    <row r="116" spans="1:17" x14ac:dyDescent="0.25">
      <c r="A116" s="43"/>
      <c r="B116" s="44"/>
      <c r="C116" s="37" t="s">
        <v>5</v>
      </c>
      <c r="D116" s="7">
        <v>10718.57</v>
      </c>
      <c r="E116" s="7">
        <v>10508.4</v>
      </c>
      <c r="F116" s="7">
        <f t="shared" si="13"/>
        <v>10508.4</v>
      </c>
      <c r="G116" s="18">
        <v>10508.4</v>
      </c>
      <c r="H116" s="7">
        <v>4158.6601000000001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3">
        <v>0</v>
      </c>
    </row>
    <row r="117" spans="1:17" x14ac:dyDescent="0.25">
      <c r="A117" s="43"/>
      <c r="B117" s="44"/>
      <c r="C117" s="37" t="s">
        <v>6</v>
      </c>
      <c r="D117" s="7">
        <v>10171.719999999999</v>
      </c>
      <c r="E117" s="7">
        <v>9972.27</v>
      </c>
      <c r="F117" s="7">
        <f t="shared" si="13"/>
        <v>9972.27</v>
      </c>
      <c r="G117" s="18">
        <v>9972.27</v>
      </c>
      <c r="H117" s="7">
        <v>4370.3971000000001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3">
        <v>0</v>
      </c>
    </row>
    <row r="118" spans="1:17" x14ac:dyDescent="0.25">
      <c r="A118" s="43"/>
      <c r="B118" s="44"/>
      <c r="C118" s="37" t="s">
        <v>7</v>
      </c>
      <c r="D118" s="7">
        <v>9739.17</v>
      </c>
      <c r="E118" s="7">
        <v>9548.2099999999991</v>
      </c>
      <c r="F118" s="7">
        <f t="shared" ref="F118" si="14">G118+I118+J118+K118+L118+M118+N118+O118+P118+Q118</f>
        <v>9548.2099999999991</v>
      </c>
      <c r="G118" s="18">
        <v>9548.2099999999991</v>
      </c>
      <c r="H118" s="7">
        <v>4253.08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3">
        <v>0</v>
      </c>
    </row>
    <row r="119" spans="1:17" x14ac:dyDescent="0.25">
      <c r="A119" s="42" t="s">
        <v>32</v>
      </c>
      <c r="B119" s="44" t="s">
        <v>89</v>
      </c>
      <c r="C119" s="37" t="s">
        <v>0</v>
      </c>
      <c r="D119" s="7">
        <v>0</v>
      </c>
      <c r="E119" s="7">
        <v>0</v>
      </c>
      <c r="F119" s="7">
        <f>G119+I119+J119+K119+L119+M119+N119+O119+P119+Q119</f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3">
        <v>0</v>
      </c>
    </row>
    <row r="120" spans="1:17" x14ac:dyDescent="0.25">
      <c r="A120" s="42"/>
      <c r="B120" s="44"/>
      <c r="C120" s="37" t="s">
        <v>1</v>
      </c>
      <c r="D120" s="7">
        <v>888.47</v>
      </c>
      <c r="E120" s="7">
        <f t="shared" ref="E120:E126" si="15">F120</f>
        <v>888.47</v>
      </c>
      <c r="F120" s="7">
        <f t="shared" ref="F120:F126" si="16">G120+I120+J120+K120+L120+M120+N120+O120+P120+Q120</f>
        <v>888.47</v>
      </c>
      <c r="G120" s="7">
        <v>266.541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3">
        <v>621.92899999999997</v>
      </c>
    </row>
    <row r="121" spans="1:17" x14ac:dyDescent="0.25">
      <c r="A121" s="42"/>
      <c r="B121" s="44"/>
      <c r="C121" s="37" t="s">
        <v>2</v>
      </c>
      <c r="D121" s="7">
        <f t="shared" ref="D121:D126" si="17">F121</f>
        <v>900</v>
      </c>
      <c r="E121" s="7">
        <f t="shared" si="15"/>
        <v>900</v>
      </c>
      <c r="F121" s="7">
        <f>G121+I121+J121+K121+L121+M121+N121+O121+P121+Q121</f>
        <v>900</v>
      </c>
      <c r="G121" s="7">
        <v>270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3">
        <v>630</v>
      </c>
    </row>
    <row r="122" spans="1:17" x14ac:dyDescent="0.25">
      <c r="A122" s="42"/>
      <c r="B122" s="44"/>
      <c r="C122" s="37" t="s">
        <v>3</v>
      </c>
      <c r="D122" s="7">
        <f t="shared" si="17"/>
        <v>778.16</v>
      </c>
      <c r="E122" s="7">
        <f t="shared" si="15"/>
        <v>778.16</v>
      </c>
      <c r="F122" s="7">
        <f>G122+I122+J122+K122+L122+M122+N122+O122+P122+Q122</f>
        <v>778.16</v>
      </c>
      <c r="G122" s="7">
        <v>233.44800000000001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3">
        <v>544.71199999999999</v>
      </c>
    </row>
    <row r="123" spans="1:17" x14ac:dyDescent="0.25">
      <c r="A123" s="42"/>
      <c r="B123" s="44"/>
      <c r="C123" s="37" t="s">
        <v>4</v>
      </c>
      <c r="D123" s="7">
        <f t="shared" si="17"/>
        <v>1159.5999999999999</v>
      </c>
      <c r="E123" s="7">
        <f t="shared" si="15"/>
        <v>1159.5999999999999</v>
      </c>
      <c r="F123" s="7">
        <f>G123+I123+J123+K123+L123+M123+N123+O123+P123+Q123</f>
        <v>1159.5999999999999</v>
      </c>
      <c r="G123" s="7">
        <v>347.88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3">
        <v>811.72</v>
      </c>
    </row>
    <row r="124" spans="1:17" x14ac:dyDescent="0.25">
      <c r="A124" s="42"/>
      <c r="B124" s="44"/>
      <c r="C124" s="37" t="s">
        <v>5</v>
      </c>
      <c r="D124" s="7">
        <f t="shared" si="17"/>
        <v>1116</v>
      </c>
      <c r="E124" s="7">
        <f t="shared" si="15"/>
        <v>1116</v>
      </c>
      <c r="F124" s="7">
        <f>G124+I124+J124+K124+L124+M124+N124+O124+P124+Q124</f>
        <v>1116</v>
      </c>
      <c r="G124" s="7">
        <v>334.8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3">
        <v>781.2</v>
      </c>
    </row>
    <row r="125" spans="1:17" x14ac:dyDescent="0.25">
      <c r="A125" s="42"/>
      <c r="B125" s="44"/>
      <c r="C125" s="37" t="s">
        <v>6</v>
      </c>
      <c r="D125" s="7">
        <f t="shared" si="17"/>
        <v>753</v>
      </c>
      <c r="E125" s="7">
        <f t="shared" si="15"/>
        <v>753</v>
      </c>
      <c r="F125" s="7">
        <f t="shared" si="16"/>
        <v>753</v>
      </c>
      <c r="G125" s="7">
        <v>225.9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3">
        <v>527.1</v>
      </c>
    </row>
    <row r="126" spans="1:17" x14ac:dyDescent="0.25">
      <c r="A126" s="42"/>
      <c r="B126" s="44"/>
      <c r="C126" s="37" t="s">
        <v>7</v>
      </c>
      <c r="D126" s="7">
        <f t="shared" si="17"/>
        <v>1029.4129800000001</v>
      </c>
      <c r="E126" s="7">
        <f t="shared" si="15"/>
        <v>1029.4129800000001</v>
      </c>
      <c r="F126" s="7">
        <f t="shared" si="16"/>
        <v>1029.4129800000001</v>
      </c>
      <c r="G126" s="7">
        <v>569.78008399999999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3">
        <v>459.63289600000002</v>
      </c>
    </row>
    <row r="127" spans="1:17" x14ac:dyDescent="0.25">
      <c r="A127" s="42" t="s">
        <v>58</v>
      </c>
      <c r="B127" s="44">
        <v>44730587</v>
      </c>
      <c r="C127" s="37" t="s">
        <v>0</v>
      </c>
      <c r="D127" s="7">
        <v>0</v>
      </c>
      <c r="E127" s="7">
        <v>0</v>
      </c>
      <c r="F127" s="7">
        <f>G127+I127+J127+K127+L127+M127+N127+O127+P127+Q127</f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3">
        <v>0</v>
      </c>
    </row>
    <row r="128" spans="1:17" x14ac:dyDescent="0.25">
      <c r="A128" s="42"/>
      <c r="B128" s="44"/>
      <c r="C128" s="37" t="s">
        <v>1</v>
      </c>
      <c r="D128" s="7">
        <v>0</v>
      </c>
      <c r="E128" s="7">
        <v>0</v>
      </c>
      <c r="F128" s="7">
        <f t="shared" ref="F128:F134" si="18">G128+I128+J128+K128+L128+M128+N128+O128+P128+Q128</f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3">
        <v>0</v>
      </c>
    </row>
    <row r="129" spans="1:17" x14ac:dyDescent="0.25">
      <c r="A129" s="42"/>
      <c r="B129" s="44"/>
      <c r="C129" s="37" t="s">
        <v>2</v>
      </c>
      <c r="D129" s="7">
        <v>0</v>
      </c>
      <c r="E129" s="7">
        <v>0</v>
      </c>
      <c r="F129" s="7">
        <f t="shared" si="18"/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3">
        <v>0</v>
      </c>
    </row>
    <row r="130" spans="1:17" x14ac:dyDescent="0.25">
      <c r="A130" s="42"/>
      <c r="B130" s="44"/>
      <c r="C130" s="37" t="s">
        <v>3</v>
      </c>
      <c r="D130" s="7">
        <v>0</v>
      </c>
      <c r="E130" s="7">
        <v>0</v>
      </c>
      <c r="F130" s="7">
        <f t="shared" si="18"/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3">
        <v>0</v>
      </c>
    </row>
    <row r="131" spans="1:17" x14ac:dyDescent="0.25">
      <c r="A131" s="42"/>
      <c r="B131" s="44"/>
      <c r="C131" s="37" t="s">
        <v>4</v>
      </c>
      <c r="D131" s="7">
        <v>0</v>
      </c>
      <c r="E131" s="7">
        <v>0</v>
      </c>
      <c r="F131" s="7">
        <f t="shared" si="18"/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3">
        <v>0</v>
      </c>
    </row>
    <row r="132" spans="1:17" x14ac:dyDescent="0.25">
      <c r="A132" s="42"/>
      <c r="B132" s="44"/>
      <c r="C132" s="37" t="s">
        <v>5</v>
      </c>
      <c r="D132" s="7">
        <v>0</v>
      </c>
      <c r="E132" s="7">
        <v>0</v>
      </c>
      <c r="F132" s="7">
        <f t="shared" si="18"/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3">
        <v>0</v>
      </c>
    </row>
    <row r="133" spans="1:17" x14ac:dyDescent="0.25">
      <c r="A133" s="42"/>
      <c r="B133" s="44"/>
      <c r="C133" s="37" t="s">
        <v>6</v>
      </c>
      <c r="D133" s="7">
        <v>81</v>
      </c>
      <c r="E133" s="7">
        <v>80</v>
      </c>
      <c r="F133" s="7">
        <f t="shared" si="18"/>
        <v>80</v>
      </c>
      <c r="G133" s="7">
        <v>80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3">
        <v>0</v>
      </c>
    </row>
    <row r="134" spans="1:17" x14ac:dyDescent="0.25">
      <c r="A134" s="42"/>
      <c r="B134" s="44"/>
      <c r="C134" s="37" t="s">
        <v>7</v>
      </c>
      <c r="D134" s="7">
        <v>134</v>
      </c>
      <c r="E134" s="7">
        <v>132</v>
      </c>
      <c r="F134" s="7">
        <f t="shared" si="18"/>
        <v>131</v>
      </c>
      <c r="G134" s="7">
        <v>131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3">
        <v>0</v>
      </c>
    </row>
    <row r="135" spans="1:17" x14ac:dyDescent="0.25">
      <c r="A135" s="42" t="s">
        <v>48</v>
      </c>
      <c r="B135" s="44">
        <v>30536302</v>
      </c>
      <c r="C135" s="37" t="s">
        <v>0</v>
      </c>
      <c r="D135" s="7">
        <v>0</v>
      </c>
      <c r="E135" s="7">
        <v>253586.99960000007</v>
      </c>
      <c r="F135" s="7">
        <f t="shared" ref="F135:F149" si="19">G135+I135+J135+K135+L135+M135+N135+O135+P135+Q135</f>
        <v>238980.38500000007</v>
      </c>
      <c r="G135" s="7">
        <v>18738.306000000004</v>
      </c>
      <c r="H135" s="7">
        <v>0</v>
      </c>
      <c r="I135" s="7">
        <v>193677.24400000004</v>
      </c>
      <c r="J135" s="7">
        <v>0</v>
      </c>
      <c r="K135" s="7">
        <v>0</v>
      </c>
      <c r="L135" s="7">
        <v>2734.6039999999998</v>
      </c>
      <c r="M135" s="7">
        <v>206.63800000000001</v>
      </c>
      <c r="N135" s="7">
        <v>0</v>
      </c>
      <c r="O135" s="6">
        <f>253587-215871.97-14606.61</f>
        <v>23108.42</v>
      </c>
      <c r="P135" s="7">
        <v>0</v>
      </c>
      <c r="Q135" s="3">
        <v>515.173</v>
      </c>
    </row>
    <row r="136" spans="1:17" x14ac:dyDescent="0.25">
      <c r="A136" s="42"/>
      <c r="B136" s="44"/>
      <c r="C136" s="37" t="s">
        <v>1</v>
      </c>
      <c r="D136" s="7">
        <v>0</v>
      </c>
      <c r="E136" s="7">
        <v>250920.00199999998</v>
      </c>
      <c r="F136" s="7">
        <f t="shared" si="19"/>
        <v>236467.008</v>
      </c>
      <c r="G136" s="7">
        <v>18215.694</v>
      </c>
      <c r="H136" s="7">
        <v>0</v>
      </c>
      <c r="I136" s="7">
        <v>190799.742</v>
      </c>
      <c r="J136" s="7">
        <v>0</v>
      </c>
      <c r="K136" s="7">
        <v>0</v>
      </c>
      <c r="L136" s="7">
        <v>2271.375</v>
      </c>
      <c r="M136" s="7">
        <v>297.524</v>
      </c>
      <c r="N136" s="7">
        <v>0</v>
      </c>
      <c r="O136" s="6">
        <f>250920-212120.81-14452.99</f>
        <v>24346.200000000004</v>
      </c>
      <c r="P136" s="7">
        <v>0</v>
      </c>
      <c r="Q136" s="3">
        <v>536.47300000000007</v>
      </c>
    </row>
    <row r="137" spans="1:17" x14ac:dyDescent="0.25">
      <c r="A137" s="42"/>
      <c r="B137" s="44"/>
      <c r="C137" s="37" t="s">
        <v>2</v>
      </c>
      <c r="D137" s="7">
        <v>0</v>
      </c>
      <c r="E137" s="7">
        <v>235858.99889301113</v>
      </c>
      <c r="F137" s="7">
        <f t="shared" si="19"/>
        <v>222273.524287988</v>
      </c>
      <c r="G137" s="7">
        <v>18948.005154549657</v>
      </c>
      <c r="H137" s="7">
        <v>0</v>
      </c>
      <c r="I137" s="7">
        <v>178136.7622674641</v>
      </c>
      <c r="J137" s="7">
        <v>0</v>
      </c>
      <c r="K137" s="7">
        <v>0</v>
      </c>
      <c r="L137" s="7">
        <v>2114.4989692187278</v>
      </c>
      <c r="M137" s="7">
        <v>269.76799999999997</v>
      </c>
      <c r="N137" s="7">
        <v>0</v>
      </c>
      <c r="O137" s="6">
        <f>235859-200082.56-13585.48</f>
        <v>22190.960000000003</v>
      </c>
      <c r="P137" s="7">
        <v>0</v>
      </c>
      <c r="Q137" s="3">
        <v>613.52989675549804</v>
      </c>
    </row>
    <row r="138" spans="1:17" x14ac:dyDescent="0.25">
      <c r="A138" s="42"/>
      <c r="B138" s="44"/>
      <c r="C138" s="37" t="s">
        <v>3</v>
      </c>
      <c r="D138" s="7">
        <v>0</v>
      </c>
      <c r="E138" s="7">
        <v>234963.00014441504</v>
      </c>
      <c r="F138" s="7">
        <f t="shared" si="19"/>
        <v>221429.12789999999</v>
      </c>
      <c r="G138" s="7">
        <v>16501.303900000006</v>
      </c>
      <c r="H138" s="7">
        <v>0</v>
      </c>
      <c r="I138" s="7">
        <v>183044.92800000001</v>
      </c>
      <c r="J138" s="7">
        <v>0</v>
      </c>
      <c r="K138" s="7">
        <v>0</v>
      </c>
      <c r="L138" s="7">
        <v>1930.6390000000001</v>
      </c>
      <c r="M138" s="7">
        <v>280.75599999999997</v>
      </c>
      <c r="N138" s="7">
        <v>0</v>
      </c>
      <c r="O138" s="6">
        <f>234963-202371.47-13533.87</f>
        <v>19057.659999999996</v>
      </c>
      <c r="P138" s="7">
        <v>0</v>
      </c>
      <c r="Q138" s="3">
        <v>613.84099999999989</v>
      </c>
    </row>
    <row r="139" spans="1:17" x14ac:dyDescent="0.25">
      <c r="A139" s="42"/>
      <c r="B139" s="44"/>
      <c r="C139" s="37" t="s">
        <v>4</v>
      </c>
      <c r="D139" s="7">
        <v>0</v>
      </c>
      <c r="E139" s="7">
        <v>260674</v>
      </c>
      <c r="F139" s="7">
        <f t="shared" si="19"/>
        <v>226485.56025727227</v>
      </c>
      <c r="G139" s="7">
        <v>21033.862257272285</v>
      </c>
      <c r="H139" s="7">
        <v>0</v>
      </c>
      <c r="I139" s="7">
        <v>173317.13099999999</v>
      </c>
      <c r="J139" s="7">
        <v>0</v>
      </c>
      <c r="K139" s="7">
        <v>0</v>
      </c>
      <c r="L139" s="7">
        <v>2977.6260000000002</v>
      </c>
      <c r="M139" s="7">
        <v>213.078</v>
      </c>
      <c r="N139" s="7">
        <v>0</v>
      </c>
      <c r="O139" s="6">
        <f>260674-198316.41-34188.443</f>
        <v>28169.146999999997</v>
      </c>
      <c r="P139" s="7">
        <v>0</v>
      </c>
      <c r="Q139" s="3">
        <v>774.71600000000001</v>
      </c>
    </row>
    <row r="140" spans="1:17" x14ac:dyDescent="0.25">
      <c r="A140" s="42"/>
      <c r="B140" s="44"/>
      <c r="C140" s="37" t="s">
        <v>5</v>
      </c>
      <c r="D140" s="7">
        <v>0</v>
      </c>
      <c r="E140" s="7">
        <v>257543</v>
      </c>
      <c r="F140" s="7">
        <f t="shared" si="19"/>
        <v>205444.28469999999</v>
      </c>
      <c r="G140" s="7">
        <v>19615.800700000003</v>
      </c>
      <c r="H140" s="7">
        <v>0</v>
      </c>
      <c r="I140" s="7">
        <v>162123.883</v>
      </c>
      <c r="J140" s="7">
        <v>0</v>
      </c>
      <c r="K140" s="7">
        <v>0</v>
      </c>
      <c r="L140" s="7">
        <v>1504.396</v>
      </c>
      <c r="M140" s="7">
        <v>171.75800000000001</v>
      </c>
      <c r="N140" s="7">
        <v>0</v>
      </c>
      <c r="O140" s="6">
        <f>257543-184015.488-52098.715</f>
        <v>21428.796999999991</v>
      </c>
      <c r="P140" s="7">
        <v>0</v>
      </c>
      <c r="Q140" s="3">
        <v>599.65</v>
      </c>
    </row>
    <row r="141" spans="1:17" x14ac:dyDescent="0.25">
      <c r="A141" s="42"/>
      <c r="B141" s="44"/>
      <c r="C141" s="37" t="s">
        <v>6</v>
      </c>
      <c r="D141" s="7">
        <v>0</v>
      </c>
      <c r="E141" s="7">
        <v>233314</v>
      </c>
      <c r="F141" s="7">
        <f t="shared" si="19"/>
        <v>180121.32200000001</v>
      </c>
      <c r="G141" s="7">
        <v>17364.913000000008</v>
      </c>
      <c r="H141" s="7">
        <v>0</v>
      </c>
      <c r="I141" s="7">
        <v>143847.658</v>
      </c>
      <c r="J141" s="7">
        <v>0</v>
      </c>
      <c r="K141" s="7">
        <v>0</v>
      </c>
      <c r="L141" s="7">
        <v>743.83600000000001</v>
      </c>
      <c r="M141" s="7">
        <v>195.983</v>
      </c>
      <c r="N141" s="7">
        <v>0</v>
      </c>
      <c r="O141" s="6">
        <f>233314-162716.871-53192.678</f>
        <v>17404.450999999986</v>
      </c>
      <c r="P141" s="7">
        <v>0</v>
      </c>
      <c r="Q141" s="3">
        <v>564.48099999999999</v>
      </c>
    </row>
    <row r="142" spans="1:17" x14ac:dyDescent="0.25">
      <c r="A142" s="42"/>
      <c r="B142" s="44"/>
      <c r="C142" s="37" t="s">
        <v>7</v>
      </c>
      <c r="D142" s="7">
        <v>0</v>
      </c>
      <c r="E142" s="7">
        <v>221478</v>
      </c>
      <c r="F142" s="7">
        <f t="shared" si="19"/>
        <v>172779.42500000002</v>
      </c>
      <c r="G142" s="7">
        <v>15810.401</v>
      </c>
      <c r="H142" s="7">
        <v>0</v>
      </c>
      <c r="I142" s="7">
        <v>137977.204</v>
      </c>
      <c r="J142" s="7">
        <v>0</v>
      </c>
      <c r="K142" s="7">
        <v>0</v>
      </c>
      <c r="L142" s="7">
        <v>1167.069</v>
      </c>
      <c r="M142" s="7">
        <v>116.012</v>
      </c>
      <c r="N142" s="7">
        <v>0</v>
      </c>
      <c r="O142" s="6">
        <f>221478-155627.536-48698.575</f>
        <v>17151.88900000001</v>
      </c>
      <c r="P142" s="7">
        <v>0</v>
      </c>
      <c r="Q142" s="3">
        <v>556.85</v>
      </c>
    </row>
    <row r="143" spans="1:17" x14ac:dyDescent="0.25">
      <c r="A143" s="42" t="s">
        <v>21</v>
      </c>
      <c r="B143" s="44" t="s">
        <v>90</v>
      </c>
      <c r="C143" s="37" t="s">
        <v>0</v>
      </c>
      <c r="D143" s="7">
        <v>6898.23</v>
      </c>
      <c r="E143" s="7">
        <v>6760.2629999999999</v>
      </c>
      <c r="F143" s="7">
        <f t="shared" si="19"/>
        <v>6334.098</v>
      </c>
      <c r="G143" s="7">
        <v>4621.232</v>
      </c>
      <c r="H143" s="7">
        <v>0</v>
      </c>
      <c r="I143" s="7">
        <v>1544.5150000000001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3">
        <v>168.351</v>
      </c>
    </row>
    <row r="144" spans="1:17" x14ac:dyDescent="0.25">
      <c r="A144" s="42"/>
      <c r="B144" s="44"/>
      <c r="C144" s="37" t="s">
        <v>1</v>
      </c>
      <c r="D144" s="7">
        <v>8722.8029999999999</v>
      </c>
      <c r="E144" s="7">
        <v>8548.348</v>
      </c>
      <c r="F144" s="7">
        <f t="shared" si="19"/>
        <v>8026.9210000000003</v>
      </c>
      <c r="G144" s="7">
        <v>6071.0990000000002</v>
      </c>
      <c r="H144" s="7">
        <v>0</v>
      </c>
      <c r="I144" s="7">
        <v>1706.249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3">
        <v>249.57300000000001</v>
      </c>
    </row>
    <row r="145" spans="1:17" x14ac:dyDescent="0.25">
      <c r="A145" s="42"/>
      <c r="B145" s="44"/>
      <c r="C145" s="37" t="s">
        <v>2</v>
      </c>
      <c r="D145" s="7">
        <v>7421.2079999999996</v>
      </c>
      <c r="E145" s="7">
        <v>7272.7849999999999</v>
      </c>
      <c r="F145" s="7">
        <f t="shared" si="19"/>
        <v>6838.0249999999996</v>
      </c>
      <c r="G145" s="7">
        <v>5012.3649999999998</v>
      </c>
      <c r="H145" s="7">
        <v>0</v>
      </c>
      <c r="I145" s="7">
        <v>1531.57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3">
        <v>294.08999999999997</v>
      </c>
    </row>
    <row r="146" spans="1:17" x14ac:dyDescent="0.25">
      <c r="A146" s="42"/>
      <c r="B146" s="44"/>
      <c r="C146" s="37" t="s">
        <v>3</v>
      </c>
      <c r="D146" s="7">
        <v>8325.0759999999991</v>
      </c>
      <c r="E146" s="7">
        <v>8158.576</v>
      </c>
      <c r="F146" s="7">
        <f t="shared" si="19"/>
        <v>7678.5129999999999</v>
      </c>
      <c r="G146" s="7">
        <v>5441.567</v>
      </c>
      <c r="H146" s="7">
        <v>0</v>
      </c>
      <c r="I146" s="7">
        <v>1813.13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3">
        <v>423.81599999999997</v>
      </c>
    </row>
    <row r="147" spans="1:17" x14ac:dyDescent="0.25">
      <c r="A147" s="42"/>
      <c r="B147" s="44"/>
      <c r="C147" s="37" t="s">
        <v>4</v>
      </c>
      <c r="D147" s="7">
        <v>8197.0869999999995</v>
      </c>
      <c r="E147" s="7">
        <v>8033.1469999999999</v>
      </c>
      <c r="F147" s="7">
        <f t="shared" si="19"/>
        <v>7591.2139999999999</v>
      </c>
      <c r="G147" s="7">
        <v>5421.9040000000005</v>
      </c>
      <c r="H147" s="7">
        <v>0</v>
      </c>
      <c r="I147" s="7">
        <v>1565.6869999999999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3">
        <v>603.62300000000005</v>
      </c>
    </row>
    <row r="148" spans="1:17" x14ac:dyDescent="0.25">
      <c r="A148" s="42"/>
      <c r="B148" s="44"/>
      <c r="C148" s="37" t="s">
        <v>5</v>
      </c>
      <c r="D148" s="7">
        <v>7048.2520000000004</v>
      </c>
      <c r="E148" s="7">
        <v>6907.2870000000003</v>
      </c>
      <c r="F148" s="7">
        <f t="shared" si="19"/>
        <v>6589.7530000000006</v>
      </c>
      <c r="G148" s="7">
        <v>4468.6059999999998</v>
      </c>
      <c r="H148" s="7">
        <v>0</v>
      </c>
      <c r="I148" s="7">
        <v>1370.4490000000001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3">
        <v>750.69799999999998</v>
      </c>
    </row>
    <row r="149" spans="1:17" x14ac:dyDescent="0.25">
      <c r="A149" s="42"/>
      <c r="B149" s="44"/>
      <c r="C149" s="37" t="s">
        <v>6</v>
      </c>
      <c r="D149" s="7">
        <v>7382.4179999999997</v>
      </c>
      <c r="E149" s="7">
        <v>7234.7690000000002</v>
      </c>
      <c r="F149" s="7">
        <f t="shared" si="19"/>
        <v>6907.2739999999994</v>
      </c>
      <c r="G149" s="7">
        <v>4799.4309999999996</v>
      </c>
      <c r="H149" s="7">
        <v>0</v>
      </c>
      <c r="I149" s="7">
        <v>1294.404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3">
        <v>813.43899999999996</v>
      </c>
    </row>
    <row r="150" spans="1:17" x14ac:dyDescent="0.25">
      <c r="A150" s="42"/>
      <c r="B150" s="44"/>
      <c r="C150" s="37" t="s">
        <v>7</v>
      </c>
      <c r="D150" s="7">
        <v>4173.8389999999999</v>
      </c>
      <c r="E150" s="7">
        <v>4090.3629999999998</v>
      </c>
      <c r="F150" s="7">
        <f t="shared" ref="F150" si="20">G150+I150+J150+K150+L150+M150+N150+O150+P150+Q150</f>
        <v>3903.5980000000004</v>
      </c>
      <c r="G150" s="7">
        <v>2737.9180000000001</v>
      </c>
      <c r="H150" s="7">
        <v>0</v>
      </c>
      <c r="I150" s="7">
        <v>738.89800000000002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3">
        <v>426.78199999999998</v>
      </c>
    </row>
    <row r="151" spans="1:17" x14ac:dyDescent="0.25">
      <c r="A151" s="42" t="s">
        <v>15</v>
      </c>
      <c r="B151" s="44">
        <v>30981504</v>
      </c>
      <c r="C151" s="37" t="s">
        <v>0</v>
      </c>
      <c r="D151" s="7">
        <v>457</v>
      </c>
      <c r="E151" s="7">
        <v>388.5</v>
      </c>
      <c r="F151" s="7">
        <f>G151+I151+J151+K151+L151+M151+N151+O151+P151+Q151</f>
        <v>388.5</v>
      </c>
      <c r="G151" s="7">
        <v>0</v>
      </c>
      <c r="H151" s="7">
        <v>0</v>
      </c>
      <c r="I151" s="7">
        <v>388.5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3">
        <v>0</v>
      </c>
    </row>
    <row r="152" spans="1:17" x14ac:dyDescent="0.25">
      <c r="A152" s="42"/>
      <c r="B152" s="44"/>
      <c r="C152" s="37" t="s">
        <v>1</v>
      </c>
      <c r="D152" s="7">
        <v>432</v>
      </c>
      <c r="E152" s="7">
        <v>367.2</v>
      </c>
      <c r="F152" s="7">
        <f>G152+I152+J152+K152+L152+M152+N152+O152+P152+Q152</f>
        <v>367.2</v>
      </c>
      <c r="G152" s="7">
        <v>0</v>
      </c>
      <c r="H152" s="7">
        <v>0</v>
      </c>
      <c r="I152" s="7">
        <v>367.2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3">
        <v>0</v>
      </c>
    </row>
    <row r="153" spans="1:17" x14ac:dyDescent="0.25">
      <c r="A153" s="42"/>
      <c r="B153" s="44"/>
      <c r="C153" s="37" t="s">
        <v>2</v>
      </c>
      <c r="D153" s="7">
        <v>414.9</v>
      </c>
      <c r="E153" s="7">
        <v>352.7</v>
      </c>
      <c r="F153" s="7">
        <f>G153+I153+J153+K153+L153+M153+N153+O153+P153+Q153</f>
        <v>352.7</v>
      </c>
      <c r="G153" s="7">
        <v>0</v>
      </c>
      <c r="H153" s="7">
        <v>0</v>
      </c>
      <c r="I153" s="7">
        <v>352.7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3">
        <v>0</v>
      </c>
    </row>
    <row r="154" spans="1:17" x14ac:dyDescent="0.25">
      <c r="A154" s="42"/>
      <c r="B154" s="44"/>
      <c r="C154" s="37" t="s">
        <v>3</v>
      </c>
      <c r="D154" s="7">
        <v>277.5</v>
      </c>
      <c r="E154" s="7">
        <v>235.9</v>
      </c>
      <c r="F154" s="7">
        <f>G154+I154+J154+K154+L154+M154+N154+O154+P154+Q154</f>
        <v>235.9</v>
      </c>
      <c r="G154" s="7">
        <v>0</v>
      </c>
      <c r="H154" s="7">
        <v>0</v>
      </c>
      <c r="I154" s="7">
        <v>235.9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3">
        <v>0</v>
      </c>
    </row>
    <row r="155" spans="1:17" x14ac:dyDescent="0.25">
      <c r="A155" s="42"/>
      <c r="B155" s="44"/>
      <c r="C155" s="37" t="s">
        <v>4</v>
      </c>
      <c r="D155" s="7">
        <v>330.7</v>
      </c>
      <c r="E155" s="7">
        <v>281.10000000000002</v>
      </c>
      <c r="F155" s="7">
        <f>G155+I155+J155+K155+L155+M155+N155+O155+P155+Q155</f>
        <v>281.10000000000002</v>
      </c>
      <c r="G155" s="7">
        <v>0</v>
      </c>
      <c r="H155" s="7">
        <v>0</v>
      </c>
      <c r="I155" s="7">
        <v>281.10000000000002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3">
        <v>0</v>
      </c>
    </row>
    <row r="156" spans="1:17" x14ac:dyDescent="0.25">
      <c r="A156" s="42"/>
      <c r="B156" s="44"/>
      <c r="C156" s="37" t="s">
        <v>5</v>
      </c>
      <c r="D156" s="7">
        <v>254</v>
      </c>
      <c r="E156" s="7">
        <v>215.9</v>
      </c>
      <c r="F156" s="7">
        <f t="shared" ref="F156:F174" si="21">G156+I156+J156+K156+L156+M156+N156+O156+P156+Q156</f>
        <v>215.9</v>
      </c>
      <c r="G156" s="7">
        <v>0</v>
      </c>
      <c r="H156" s="7">
        <v>0</v>
      </c>
      <c r="I156" s="7">
        <v>215.9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3">
        <v>0</v>
      </c>
    </row>
    <row r="157" spans="1:17" x14ac:dyDescent="0.25">
      <c r="A157" s="42"/>
      <c r="B157" s="44"/>
      <c r="C157" s="37" t="s">
        <v>6</v>
      </c>
      <c r="D157" s="7">
        <v>140.9</v>
      </c>
      <c r="E157" s="7">
        <v>119.8</v>
      </c>
      <c r="F157" s="7">
        <f t="shared" si="21"/>
        <v>119.8</v>
      </c>
      <c r="G157" s="7">
        <v>0</v>
      </c>
      <c r="H157" s="7">
        <v>0</v>
      </c>
      <c r="I157" s="7">
        <v>119.8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3">
        <v>0</v>
      </c>
    </row>
    <row r="158" spans="1:17" x14ac:dyDescent="0.25">
      <c r="A158" s="42"/>
      <c r="B158" s="44"/>
      <c r="C158" s="37" t="s">
        <v>7</v>
      </c>
      <c r="D158" s="7">
        <v>0</v>
      </c>
      <c r="E158" s="7">
        <v>0</v>
      </c>
      <c r="F158" s="7">
        <f t="shared" si="21"/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3">
        <v>0</v>
      </c>
    </row>
    <row r="159" spans="1:17" x14ac:dyDescent="0.25">
      <c r="A159" s="42" t="s">
        <v>26</v>
      </c>
      <c r="B159" s="44">
        <v>38184984</v>
      </c>
      <c r="C159" s="37" t="s">
        <v>0</v>
      </c>
      <c r="D159" s="9">
        <v>1741.7</v>
      </c>
      <c r="E159" s="9">
        <v>1741.7</v>
      </c>
      <c r="F159" s="9">
        <f t="shared" si="21"/>
        <v>1706.84</v>
      </c>
      <c r="G159" s="9">
        <v>1510.84</v>
      </c>
      <c r="H159" s="7">
        <v>0</v>
      </c>
      <c r="I159" s="9">
        <v>99.3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31">
        <v>96.7</v>
      </c>
    </row>
    <row r="160" spans="1:17" x14ac:dyDescent="0.25">
      <c r="A160" s="42"/>
      <c r="B160" s="44"/>
      <c r="C160" s="37" t="s">
        <v>1</v>
      </c>
      <c r="D160" s="9">
        <v>1791.12</v>
      </c>
      <c r="E160" s="9">
        <v>1791.12</v>
      </c>
      <c r="F160" s="9">
        <f t="shared" ref="F160:F165" si="22">G160+I160+J160+K160+L160+M160+N160+O160+P160+Q160</f>
        <v>1755.3000000000002</v>
      </c>
      <c r="G160" s="9">
        <v>1517.5</v>
      </c>
      <c r="H160" s="7">
        <v>0</v>
      </c>
      <c r="I160" s="9">
        <v>129.4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31">
        <v>108.4</v>
      </c>
    </row>
    <row r="161" spans="1:17" x14ac:dyDescent="0.25">
      <c r="A161" s="42"/>
      <c r="B161" s="44"/>
      <c r="C161" s="37" t="s">
        <v>2</v>
      </c>
      <c r="D161" s="9">
        <v>2451.79</v>
      </c>
      <c r="E161" s="9">
        <v>2451.79</v>
      </c>
      <c r="F161" s="9">
        <f t="shared" si="22"/>
        <v>2390.4999999999995</v>
      </c>
      <c r="G161" s="9">
        <v>2083.6</v>
      </c>
      <c r="H161" s="7">
        <v>0</v>
      </c>
      <c r="I161" s="9">
        <v>155.69999999999999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31">
        <v>151.19999999999999</v>
      </c>
    </row>
    <row r="162" spans="1:17" x14ac:dyDescent="0.25">
      <c r="A162" s="42"/>
      <c r="B162" s="44"/>
      <c r="C162" s="37" t="s">
        <v>3</v>
      </c>
      <c r="D162" s="9">
        <v>3642.1</v>
      </c>
      <c r="E162" s="9">
        <v>3642.1</v>
      </c>
      <c r="F162" s="9">
        <f t="shared" si="22"/>
        <v>3560</v>
      </c>
      <c r="G162" s="9">
        <v>3290.5</v>
      </c>
      <c r="H162" s="7">
        <v>0</v>
      </c>
      <c r="I162" s="9">
        <v>139.19999999999999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31">
        <v>130.30000000000001</v>
      </c>
    </row>
    <row r="163" spans="1:17" x14ac:dyDescent="0.25">
      <c r="A163" s="42"/>
      <c r="B163" s="44"/>
      <c r="C163" s="37" t="s">
        <v>4</v>
      </c>
      <c r="D163" s="9">
        <v>3592.27</v>
      </c>
      <c r="E163" s="9">
        <v>3592.27</v>
      </c>
      <c r="F163" s="9">
        <f t="shared" si="22"/>
        <v>3484.4999999999995</v>
      </c>
      <c r="G163" s="9">
        <v>3184.7</v>
      </c>
      <c r="H163" s="7">
        <v>0</v>
      </c>
      <c r="I163" s="9">
        <v>154.19999999999999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31">
        <v>145.6</v>
      </c>
    </row>
    <row r="164" spans="1:17" x14ac:dyDescent="0.25">
      <c r="A164" s="42"/>
      <c r="B164" s="44"/>
      <c r="C164" s="37" t="s">
        <v>5</v>
      </c>
      <c r="D164" s="9">
        <v>2876.01</v>
      </c>
      <c r="E164" s="9">
        <v>2876.01</v>
      </c>
      <c r="F164" s="9">
        <f t="shared" si="22"/>
        <v>2789.73</v>
      </c>
      <c r="G164" s="9">
        <v>2529.73</v>
      </c>
      <c r="H164" s="7">
        <v>0</v>
      </c>
      <c r="I164" s="9">
        <v>140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31">
        <v>120</v>
      </c>
    </row>
    <row r="165" spans="1:17" x14ac:dyDescent="0.25">
      <c r="A165" s="42"/>
      <c r="B165" s="44"/>
      <c r="C165" s="37" t="s">
        <v>6</v>
      </c>
      <c r="D165" s="9">
        <v>3001.71</v>
      </c>
      <c r="E165" s="9">
        <v>2986.56</v>
      </c>
      <c r="F165" s="9">
        <f t="shared" si="22"/>
        <v>2896.96</v>
      </c>
      <c r="G165" s="9">
        <v>2665.96</v>
      </c>
      <c r="H165" s="7">
        <v>0</v>
      </c>
      <c r="I165" s="9">
        <v>155.72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31">
        <v>75.28</v>
      </c>
    </row>
    <row r="166" spans="1:17" x14ac:dyDescent="0.25">
      <c r="A166" s="42"/>
      <c r="B166" s="44"/>
      <c r="C166" s="37" t="s">
        <v>7</v>
      </c>
      <c r="D166" s="9">
        <v>2821.35</v>
      </c>
      <c r="E166" s="9">
        <v>2821.35</v>
      </c>
      <c r="F166" s="9">
        <f t="shared" si="21"/>
        <v>2722.6</v>
      </c>
      <c r="G166" s="9">
        <v>2430.6</v>
      </c>
      <c r="H166" s="7">
        <v>0</v>
      </c>
      <c r="I166" s="9">
        <v>147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31">
        <v>145</v>
      </c>
    </row>
    <row r="167" spans="1:17" x14ac:dyDescent="0.25">
      <c r="A167" s="42" t="s">
        <v>34</v>
      </c>
      <c r="B167" s="44">
        <v>39815181</v>
      </c>
      <c r="C167" s="37" t="s">
        <v>0</v>
      </c>
      <c r="D167" s="9">
        <v>0</v>
      </c>
      <c r="E167" s="9">
        <v>0</v>
      </c>
      <c r="F167" s="9">
        <f t="shared" si="21"/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3">
        <v>0</v>
      </c>
    </row>
    <row r="168" spans="1:17" x14ac:dyDescent="0.25">
      <c r="A168" s="42"/>
      <c r="B168" s="44"/>
      <c r="C168" s="37" t="s">
        <v>1</v>
      </c>
      <c r="D168" s="9">
        <v>0</v>
      </c>
      <c r="E168" s="9">
        <v>0</v>
      </c>
      <c r="F168" s="9">
        <f t="shared" si="21"/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3">
        <v>0</v>
      </c>
    </row>
    <row r="169" spans="1:17" x14ac:dyDescent="0.25">
      <c r="A169" s="42"/>
      <c r="B169" s="44"/>
      <c r="C169" s="37" t="s">
        <v>2</v>
      </c>
      <c r="D169" s="19">
        <v>25334.93967496651</v>
      </c>
      <c r="E169" s="19">
        <v>24828.24088146718</v>
      </c>
      <c r="F169" s="9">
        <f t="shared" si="21"/>
        <v>21853.809999999998</v>
      </c>
      <c r="G169" s="7">
        <v>19231.349999999999</v>
      </c>
      <c r="H169" s="7">
        <v>4346.28</v>
      </c>
      <c r="I169" s="7">
        <v>2622.46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3">
        <v>0</v>
      </c>
    </row>
    <row r="170" spans="1:17" x14ac:dyDescent="0.25">
      <c r="A170" s="42"/>
      <c r="B170" s="44"/>
      <c r="C170" s="37" t="s">
        <v>3</v>
      </c>
      <c r="D170" s="19">
        <v>60175.776637175324</v>
      </c>
      <c r="E170" s="19">
        <v>58972.261104431818</v>
      </c>
      <c r="F170" s="9">
        <f t="shared" si="21"/>
        <v>65316.53</v>
      </c>
      <c r="G170" s="7">
        <f>65316.53-I170</f>
        <v>57531.94</v>
      </c>
      <c r="H170" s="7">
        <v>13023.1</v>
      </c>
      <c r="I170" s="7">
        <v>7784.59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3">
        <v>0</v>
      </c>
    </row>
    <row r="171" spans="1:17" x14ac:dyDescent="0.25">
      <c r="A171" s="42"/>
      <c r="B171" s="44"/>
      <c r="C171" s="37" t="s">
        <v>4</v>
      </c>
      <c r="D171" s="19">
        <v>68590.475014827942</v>
      </c>
      <c r="E171" s="19">
        <v>67218.6655145314</v>
      </c>
      <c r="F171" s="9">
        <f t="shared" si="21"/>
        <v>76414.070000000007</v>
      </c>
      <c r="G171" s="7">
        <f>76414.07-I171</f>
        <v>68329.72</v>
      </c>
      <c r="H171" s="7">
        <v>18755.45</v>
      </c>
      <c r="I171" s="7">
        <v>8084.35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3">
        <v>0</v>
      </c>
    </row>
    <row r="172" spans="1:17" x14ac:dyDescent="0.25">
      <c r="A172" s="42"/>
      <c r="B172" s="44"/>
      <c r="C172" s="37" t="s">
        <v>5</v>
      </c>
      <c r="D172" s="19">
        <v>95382.298093238715</v>
      </c>
      <c r="E172" s="19">
        <v>93474.652131373936</v>
      </c>
      <c r="F172" s="9">
        <f t="shared" si="21"/>
        <v>60972.08</v>
      </c>
      <c r="G172" s="7">
        <f>60972.08-I172</f>
        <v>56027.89</v>
      </c>
      <c r="H172" s="7">
        <v>14212.37</v>
      </c>
      <c r="I172" s="7">
        <v>4944.1899999999996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3">
        <v>0</v>
      </c>
    </row>
    <row r="173" spans="1:17" x14ac:dyDescent="0.25">
      <c r="A173" s="42"/>
      <c r="B173" s="44"/>
      <c r="C173" s="37" t="s">
        <v>6</v>
      </c>
      <c r="D173" s="19">
        <v>98005.47792962793</v>
      </c>
      <c r="E173" s="19">
        <v>96045.36837103538</v>
      </c>
      <c r="F173" s="9">
        <f t="shared" si="21"/>
        <v>58379.18</v>
      </c>
      <c r="G173" s="7">
        <f>58379.18-I173</f>
        <v>54013.19</v>
      </c>
      <c r="H173" s="7">
        <v>13090.42</v>
      </c>
      <c r="I173" s="7">
        <v>4365.99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3">
        <v>0</v>
      </c>
    </row>
    <row r="174" spans="1:17" x14ac:dyDescent="0.25">
      <c r="A174" s="42"/>
      <c r="B174" s="44"/>
      <c r="C174" s="37" t="s">
        <v>7</v>
      </c>
      <c r="D174" s="19">
        <v>86474.245615696535</v>
      </c>
      <c r="E174" s="19">
        <v>84744.760703382606</v>
      </c>
      <c r="F174" s="9">
        <f t="shared" si="21"/>
        <v>58201.55</v>
      </c>
      <c r="G174" s="7">
        <f>58201.55-I174</f>
        <v>54192.26</v>
      </c>
      <c r="H174" s="7">
        <v>13376.54</v>
      </c>
      <c r="I174" s="7">
        <v>4009.29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3">
        <v>0</v>
      </c>
    </row>
    <row r="175" spans="1:17" x14ac:dyDescent="0.25">
      <c r="A175" s="42" t="s">
        <v>33</v>
      </c>
      <c r="B175" s="44">
        <v>36598008</v>
      </c>
      <c r="C175" s="37" t="s">
        <v>0</v>
      </c>
      <c r="D175" s="19">
        <v>477980.24422869686</v>
      </c>
      <c r="E175" s="27">
        <v>466491.93804470211</v>
      </c>
      <c r="F175" s="7">
        <f>G175+I175+J175+K175+L175+M175+N175+O175+P175+Q175</f>
        <v>417197.3956458536</v>
      </c>
      <c r="G175" s="7">
        <v>84768.486372521598</v>
      </c>
      <c r="H175" s="7">
        <v>68644.452955231594</v>
      </c>
      <c r="I175" s="7">
        <v>332428.90927333198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3">
        <v>0</v>
      </c>
    </row>
    <row r="176" spans="1:17" x14ac:dyDescent="0.25">
      <c r="A176" s="42"/>
      <c r="B176" s="44"/>
      <c r="C176" s="37" t="s">
        <v>1</v>
      </c>
      <c r="D176" s="19">
        <v>487891.76053247915</v>
      </c>
      <c r="E176" s="27">
        <v>475702.48587631545</v>
      </c>
      <c r="F176" s="7">
        <f t="shared" ref="F176:F190" si="23">G176+I176+J176+K176+L176+M176+N176+O176+P176+Q176</f>
        <v>413759.69256032142</v>
      </c>
      <c r="G176" s="7">
        <v>83239.980271097593</v>
      </c>
      <c r="H176" s="7">
        <v>67204.5123979442</v>
      </c>
      <c r="I176" s="7">
        <v>330519.71228922385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3">
        <v>0</v>
      </c>
    </row>
    <row r="177" spans="1:17" x14ac:dyDescent="0.25">
      <c r="A177" s="42"/>
      <c r="B177" s="44"/>
      <c r="C177" s="37" t="s">
        <v>2</v>
      </c>
      <c r="D177" s="19">
        <v>384025.36763462843</v>
      </c>
      <c r="E177" s="27">
        <v>373935.49553787959</v>
      </c>
      <c r="F177" s="7">
        <f t="shared" si="23"/>
        <v>313426.57099999988</v>
      </c>
      <c r="G177" s="7">
        <v>53230.033999999898</v>
      </c>
      <c r="H177" s="7">
        <v>40329.527000000002</v>
      </c>
      <c r="I177" s="7">
        <v>260196.53700000001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3">
        <v>0</v>
      </c>
    </row>
    <row r="178" spans="1:17" x14ac:dyDescent="0.25">
      <c r="A178" s="42"/>
      <c r="B178" s="44"/>
      <c r="C178" s="37" t="s">
        <v>3</v>
      </c>
      <c r="D178" s="19">
        <v>357905.23549711646</v>
      </c>
      <c r="E178" s="19">
        <v>348077.23719237384</v>
      </c>
      <c r="F178" s="7">
        <f t="shared" si="23"/>
        <v>291316.52399999998</v>
      </c>
      <c r="G178" s="7">
        <v>31034.557000000001</v>
      </c>
      <c r="H178" s="7">
        <v>18159.285</v>
      </c>
      <c r="I178" s="7">
        <v>260281.967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3">
        <v>0</v>
      </c>
    </row>
    <row r="179" spans="1:17" x14ac:dyDescent="0.25">
      <c r="A179" s="42"/>
      <c r="B179" s="44"/>
      <c r="C179" s="37" t="s">
        <v>4</v>
      </c>
      <c r="D179" s="19">
        <v>402874.01867741247</v>
      </c>
      <c r="E179" s="27">
        <v>392701.39871407195</v>
      </c>
      <c r="F179" s="7">
        <f t="shared" si="23"/>
        <v>311103.24</v>
      </c>
      <c r="G179" s="7">
        <v>28362.292999999998</v>
      </c>
      <c r="H179" s="7">
        <v>13523.576999999999</v>
      </c>
      <c r="I179" s="7">
        <v>282740.94699999999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3">
        <v>0</v>
      </c>
    </row>
    <row r="180" spans="1:17" x14ac:dyDescent="0.25">
      <c r="A180" s="42"/>
      <c r="B180" s="44"/>
      <c r="C180" s="37" t="s">
        <v>5</v>
      </c>
      <c r="D180" s="19">
        <v>310162.49236145668</v>
      </c>
      <c r="E180" s="27">
        <v>303343.11606419843</v>
      </c>
      <c r="F180" s="7">
        <f t="shared" si="23"/>
        <v>253889.86</v>
      </c>
      <c r="G180" s="7">
        <v>10941.4</v>
      </c>
      <c r="H180" s="7">
        <v>63.85</v>
      </c>
      <c r="I180" s="7">
        <v>242948.46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3">
        <v>0</v>
      </c>
    </row>
    <row r="181" spans="1:17" x14ac:dyDescent="0.25">
      <c r="A181" s="42"/>
      <c r="B181" s="44"/>
      <c r="C181" s="37" t="s">
        <v>6</v>
      </c>
      <c r="D181" s="19">
        <v>281686.71833045437</v>
      </c>
      <c r="E181" s="27">
        <v>275489.54206718435</v>
      </c>
      <c r="F181" s="7">
        <f t="shared" si="23"/>
        <v>245356.21999999997</v>
      </c>
      <c r="G181" s="7">
        <v>8793.5899999999801</v>
      </c>
      <c r="H181" s="7">
        <v>51.2</v>
      </c>
      <c r="I181" s="7">
        <v>236562.63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3">
        <v>0</v>
      </c>
    </row>
    <row r="182" spans="1:17" x14ac:dyDescent="0.25">
      <c r="A182" s="42"/>
      <c r="B182" s="44"/>
      <c r="C182" s="37" t="s">
        <v>7</v>
      </c>
      <c r="D182" s="19">
        <v>302470.8545397881</v>
      </c>
      <c r="E182" s="27">
        <v>275489.54206718435</v>
      </c>
      <c r="F182" s="7">
        <f t="shared" si="23"/>
        <v>242848.46</v>
      </c>
      <c r="G182" s="7">
        <v>9225.1799999999985</v>
      </c>
      <c r="H182" s="7">
        <v>62.96</v>
      </c>
      <c r="I182" s="7">
        <v>233623.28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3">
        <v>0</v>
      </c>
    </row>
    <row r="183" spans="1:17" x14ac:dyDescent="0.25">
      <c r="A183" s="42" t="s">
        <v>36</v>
      </c>
      <c r="B183" s="44">
        <v>32744984</v>
      </c>
      <c r="C183" s="37" t="s">
        <v>0</v>
      </c>
      <c r="D183" s="7">
        <v>7890.6</v>
      </c>
      <c r="E183" s="7">
        <v>7747.76</v>
      </c>
      <c r="F183" s="7">
        <f t="shared" ref="F183:F189" si="24">G183+I183+J183+K183+L183+M183+N183+O183+P183+Q183</f>
        <v>7747.7579999999998</v>
      </c>
      <c r="G183" s="7">
        <v>7345.9719999999998</v>
      </c>
      <c r="H183" s="7">
        <v>0</v>
      </c>
      <c r="I183" s="7">
        <v>364.39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3">
        <v>37.396000000000001</v>
      </c>
    </row>
    <row r="184" spans="1:17" x14ac:dyDescent="0.25">
      <c r="A184" s="42"/>
      <c r="B184" s="44"/>
      <c r="C184" s="37" t="s">
        <v>1</v>
      </c>
      <c r="D184" s="7">
        <v>7997.23</v>
      </c>
      <c r="E184" s="7">
        <v>7852.48</v>
      </c>
      <c r="F184" s="7">
        <f t="shared" si="24"/>
        <v>7852.48</v>
      </c>
      <c r="G184" s="7">
        <v>7458.1210000000001</v>
      </c>
      <c r="H184" s="7">
        <v>0</v>
      </c>
      <c r="I184" s="7">
        <v>357.76600000000002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3">
        <v>36.593000000000004</v>
      </c>
    </row>
    <row r="185" spans="1:17" x14ac:dyDescent="0.25">
      <c r="A185" s="42"/>
      <c r="B185" s="44"/>
      <c r="C185" s="37" t="s">
        <v>2</v>
      </c>
      <c r="D185" s="7">
        <v>7012.66</v>
      </c>
      <c r="E185" s="7">
        <v>6885.73</v>
      </c>
      <c r="F185" s="7">
        <f t="shared" si="24"/>
        <v>6885.73</v>
      </c>
      <c r="G185" s="7">
        <v>6602.0609999999997</v>
      </c>
      <c r="H185" s="7">
        <v>0</v>
      </c>
      <c r="I185" s="7">
        <v>254.488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3">
        <v>29.181000000000001</v>
      </c>
    </row>
    <row r="186" spans="1:17" x14ac:dyDescent="0.25">
      <c r="A186" s="42"/>
      <c r="B186" s="44"/>
      <c r="C186" s="37" t="s">
        <v>3</v>
      </c>
      <c r="D186" s="7">
        <v>8007.02</v>
      </c>
      <c r="E186" s="7">
        <v>7868.5029999999997</v>
      </c>
      <c r="F186" s="7">
        <f t="shared" si="24"/>
        <v>7868.5030000000006</v>
      </c>
      <c r="G186" s="7">
        <v>7694.4170000000004</v>
      </c>
      <c r="H186" s="7">
        <v>0</v>
      </c>
      <c r="I186" s="7">
        <v>150.703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3">
        <v>23.382999999999999</v>
      </c>
    </row>
    <row r="187" spans="1:17" x14ac:dyDescent="0.25">
      <c r="A187" s="42"/>
      <c r="B187" s="44"/>
      <c r="C187" s="37" t="s">
        <v>4</v>
      </c>
      <c r="D187" s="7">
        <v>9262.84</v>
      </c>
      <c r="E187" s="7">
        <v>9100.74</v>
      </c>
      <c r="F187" s="7">
        <f t="shared" si="24"/>
        <v>9100.74</v>
      </c>
      <c r="G187" s="7">
        <v>8790.0810000000001</v>
      </c>
      <c r="H187" s="7">
        <v>0</v>
      </c>
      <c r="I187" s="7">
        <v>281.45999999999998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3">
        <v>29.199000000000002</v>
      </c>
    </row>
    <row r="188" spans="1:17" x14ac:dyDescent="0.25">
      <c r="A188" s="42"/>
      <c r="B188" s="44"/>
      <c r="C188" s="37" t="s">
        <v>5</v>
      </c>
      <c r="D188" s="7">
        <v>7728.08</v>
      </c>
      <c r="E188" s="7">
        <v>7590.52</v>
      </c>
      <c r="F188" s="7">
        <f t="shared" si="24"/>
        <v>7590.5190000000002</v>
      </c>
      <c r="G188" s="7">
        <v>7402.4740000000002</v>
      </c>
      <c r="H188" s="7">
        <v>0</v>
      </c>
      <c r="I188" s="7">
        <v>165.79300000000001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3">
        <v>22.251999999999999</v>
      </c>
    </row>
    <row r="189" spans="1:17" x14ac:dyDescent="0.25">
      <c r="A189" s="42"/>
      <c r="B189" s="44"/>
      <c r="C189" s="37" t="s">
        <v>6</v>
      </c>
      <c r="D189" s="7">
        <v>7381.52</v>
      </c>
      <c r="E189" s="7">
        <v>7250.13</v>
      </c>
      <c r="F189" s="7">
        <f t="shared" si="24"/>
        <v>7250.13</v>
      </c>
      <c r="G189" s="7">
        <v>7072.8990000000003</v>
      </c>
      <c r="H189" s="7">
        <v>0</v>
      </c>
      <c r="I189" s="7">
        <v>149.501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3">
        <v>27.73</v>
      </c>
    </row>
    <row r="190" spans="1:17" x14ac:dyDescent="0.25">
      <c r="A190" s="42"/>
      <c r="B190" s="44"/>
      <c r="C190" s="37" t="s">
        <v>7</v>
      </c>
      <c r="D190" s="7">
        <v>7057.94</v>
      </c>
      <c r="E190" s="7">
        <v>6932.31</v>
      </c>
      <c r="F190" s="7">
        <f t="shared" si="23"/>
        <v>6932.31</v>
      </c>
      <c r="G190" s="7">
        <v>6771.4279999999999</v>
      </c>
      <c r="H190" s="7">
        <v>0</v>
      </c>
      <c r="I190" s="7">
        <v>132.44399999999999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3">
        <v>28.437999999999999</v>
      </c>
    </row>
    <row r="191" spans="1:17" x14ac:dyDescent="0.25">
      <c r="A191" s="43" t="s">
        <v>59</v>
      </c>
      <c r="B191" s="44">
        <v>43192086</v>
      </c>
      <c r="C191" s="37" t="s">
        <v>0</v>
      </c>
      <c r="D191" s="7">
        <v>1191.5</v>
      </c>
      <c r="E191" s="7">
        <v>1180.5</v>
      </c>
      <c r="F191" s="18">
        <f t="shared" ref="F191:F197" si="25">G191+I191+J191+K191+L191+M191+N191+O191+P191+Q191</f>
        <v>1180.5</v>
      </c>
      <c r="G191" s="7">
        <v>1180.5</v>
      </c>
      <c r="H191" s="7">
        <v>290.8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31">
        <v>0</v>
      </c>
    </row>
    <row r="192" spans="1:17" x14ac:dyDescent="0.25">
      <c r="A192" s="43"/>
      <c r="B192" s="44"/>
      <c r="C192" s="37" t="s">
        <v>1</v>
      </c>
      <c r="D192" s="7">
        <v>1218.4000000000001</v>
      </c>
      <c r="E192" s="7">
        <v>1207.4000000000001</v>
      </c>
      <c r="F192" s="18">
        <f t="shared" si="25"/>
        <v>1207.4000000000001</v>
      </c>
      <c r="G192" s="7">
        <v>1207.4000000000001</v>
      </c>
      <c r="H192" s="7">
        <v>297.39999999999998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31">
        <v>0</v>
      </c>
    </row>
    <row r="193" spans="1:17" x14ac:dyDescent="0.25">
      <c r="A193" s="43"/>
      <c r="B193" s="44"/>
      <c r="C193" s="37" t="s">
        <v>2</v>
      </c>
      <c r="D193" s="7">
        <v>1322</v>
      </c>
      <c r="E193" s="7">
        <v>1311</v>
      </c>
      <c r="F193" s="18">
        <f t="shared" si="25"/>
        <v>1311</v>
      </c>
      <c r="G193" s="7">
        <v>1311</v>
      </c>
      <c r="H193" s="7">
        <v>332.7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31">
        <v>0</v>
      </c>
    </row>
    <row r="194" spans="1:17" x14ac:dyDescent="0.25">
      <c r="A194" s="43"/>
      <c r="B194" s="44"/>
      <c r="C194" s="37" t="s">
        <v>3</v>
      </c>
      <c r="D194" s="7">
        <v>1394.1</v>
      </c>
      <c r="E194" s="7">
        <v>1383.1</v>
      </c>
      <c r="F194" s="18">
        <f t="shared" si="25"/>
        <v>1383.1</v>
      </c>
      <c r="G194" s="7">
        <v>1383.1</v>
      </c>
      <c r="H194" s="7">
        <v>340.3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31">
        <v>0</v>
      </c>
    </row>
    <row r="195" spans="1:17" x14ac:dyDescent="0.25">
      <c r="A195" s="43"/>
      <c r="B195" s="44"/>
      <c r="C195" s="37" t="s">
        <v>4</v>
      </c>
      <c r="D195" s="7">
        <v>1414.07</v>
      </c>
      <c r="E195" s="7">
        <v>1403.07</v>
      </c>
      <c r="F195" s="18">
        <f t="shared" si="25"/>
        <v>1403.07</v>
      </c>
      <c r="G195" s="7">
        <v>1403.07</v>
      </c>
      <c r="H195" s="7">
        <v>345.17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31">
        <v>0</v>
      </c>
    </row>
    <row r="196" spans="1:17" x14ac:dyDescent="0.25">
      <c r="A196" s="43"/>
      <c r="B196" s="44"/>
      <c r="C196" s="37" t="s">
        <v>5</v>
      </c>
      <c r="D196" s="7">
        <v>1265.8</v>
      </c>
      <c r="E196" s="7">
        <v>1254.8</v>
      </c>
      <c r="F196" s="18">
        <f t="shared" si="25"/>
        <v>1254.8</v>
      </c>
      <c r="G196" s="7">
        <v>1254.8</v>
      </c>
      <c r="H196" s="7">
        <v>309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31">
        <v>0</v>
      </c>
    </row>
    <row r="197" spans="1:17" x14ac:dyDescent="0.25">
      <c r="A197" s="43"/>
      <c r="B197" s="44"/>
      <c r="C197" s="37" t="s">
        <v>6</v>
      </c>
      <c r="D197" s="7">
        <v>1191.4000000000001</v>
      </c>
      <c r="E197" s="7">
        <v>1180.4000000000001</v>
      </c>
      <c r="F197" s="18">
        <f t="shared" si="25"/>
        <v>1180.4000000000001</v>
      </c>
      <c r="G197" s="7">
        <v>1180.4000000000001</v>
      </c>
      <c r="H197" s="7">
        <v>290.8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31">
        <v>0</v>
      </c>
    </row>
    <row r="198" spans="1:17" x14ac:dyDescent="0.25">
      <c r="A198" s="43"/>
      <c r="B198" s="44"/>
      <c r="C198" s="37" t="s">
        <v>7</v>
      </c>
      <c r="D198" s="7">
        <v>1169.0999999999999</v>
      </c>
      <c r="E198" s="7">
        <v>1158.0999999999999</v>
      </c>
      <c r="F198" s="18">
        <f t="shared" ref="F198" si="26">G198+I198+J198+K198+L198+M198+N198+O198+P198+Q198</f>
        <v>1158.0999999999999</v>
      </c>
      <c r="G198" s="7">
        <v>1158.0999999999999</v>
      </c>
      <c r="H198" s="7">
        <v>285.39999999999998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31">
        <v>0</v>
      </c>
    </row>
    <row r="199" spans="1:17" x14ac:dyDescent="0.25">
      <c r="A199" s="42" t="s">
        <v>25</v>
      </c>
      <c r="B199" s="44" t="s">
        <v>91</v>
      </c>
      <c r="C199" s="37" t="s">
        <v>0</v>
      </c>
      <c r="D199" s="7">
        <v>26246.07</v>
      </c>
      <c r="E199" s="7">
        <v>25708.54</v>
      </c>
      <c r="F199" s="7">
        <f t="shared" ref="F199:F205" si="27">G199+I199+J199+K199+L199+M199+N199+O199+P199+Q199</f>
        <v>23526.544999999998</v>
      </c>
      <c r="G199" s="7">
        <v>5008.96</v>
      </c>
      <c r="H199" s="7">
        <v>937.08199999999999</v>
      </c>
      <c r="I199" s="7">
        <v>17902.550999999999</v>
      </c>
      <c r="J199" s="7">
        <v>16.428999999999998</v>
      </c>
      <c r="K199" s="9">
        <v>0</v>
      </c>
      <c r="L199" s="7">
        <v>11.801</v>
      </c>
      <c r="M199" s="9">
        <v>0</v>
      </c>
      <c r="N199" s="9">
        <v>0</v>
      </c>
      <c r="O199" s="7">
        <v>134.47</v>
      </c>
      <c r="P199" s="9">
        <v>0</v>
      </c>
      <c r="Q199" s="3">
        <v>452.334</v>
      </c>
    </row>
    <row r="200" spans="1:17" x14ac:dyDescent="0.25">
      <c r="A200" s="42"/>
      <c r="B200" s="44"/>
      <c r="C200" s="37" t="s">
        <v>1</v>
      </c>
      <c r="D200" s="7">
        <v>26562.472000000002</v>
      </c>
      <c r="E200" s="7">
        <v>25979.439999999999</v>
      </c>
      <c r="F200" s="7">
        <f t="shared" si="27"/>
        <v>23785.760000000002</v>
      </c>
      <c r="G200" s="7">
        <v>5097.9920000000002</v>
      </c>
      <c r="H200" s="7">
        <v>986.05899999999997</v>
      </c>
      <c r="I200" s="7">
        <v>17969.189999999999</v>
      </c>
      <c r="J200" s="7">
        <v>18.213000000000001</v>
      </c>
      <c r="K200" s="9">
        <v>0</v>
      </c>
      <c r="L200" s="7">
        <v>18.904</v>
      </c>
      <c r="M200" s="9">
        <v>0</v>
      </c>
      <c r="N200" s="9">
        <v>0</v>
      </c>
      <c r="O200" s="7">
        <v>138.9</v>
      </c>
      <c r="P200" s="9">
        <v>0</v>
      </c>
      <c r="Q200" s="3">
        <v>542.56100000000004</v>
      </c>
    </row>
    <row r="201" spans="1:17" x14ac:dyDescent="0.25">
      <c r="A201" s="42"/>
      <c r="B201" s="44"/>
      <c r="C201" s="37" t="s">
        <v>2</v>
      </c>
      <c r="D201" s="7">
        <v>21618.562999999998</v>
      </c>
      <c r="E201" s="7">
        <v>21144.17</v>
      </c>
      <c r="F201" s="7">
        <f t="shared" si="27"/>
        <v>19217.232</v>
      </c>
      <c r="G201" s="7">
        <v>4074.75</v>
      </c>
      <c r="H201" s="7">
        <v>1087.171</v>
      </c>
      <c r="I201" s="7">
        <v>14295.201999999999</v>
      </c>
      <c r="J201" s="7">
        <v>15.074999999999999</v>
      </c>
      <c r="K201" s="9">
        <v>0</v>
      </c>
      <c r="L201" s="7">
        <v>10.147</v>
      </c>
      <c r="M201" s="9">
        <v>0</v>
      </c>
      <c r="N201" s="9">
        <v>0</v>
      </c>
      <c r="O201" s="7">
        <v>108.15</v>
      </c>
      <c r="P201" s="9">
        <v>0</v>
      </c>
      <c r="Q201" s="3">
        <v>713.90800000000002</v>
      </c>
    </row>
    <row r="202" spans="1:17" x14ac:dyDescent="0.25">
      <c r="A202" s="42"/>
      <c r="B202" s="44"/>
      <c r="C202" s="37" t="s">
        <v>3</v>
      </c>
      <c r="D202" s="7">
        <v>20750.723000000002</v>
      </c>
      <c r="E202" s="7">
        <v>20294.47</v>
      </c>
      <c r="F202" s="7">
        <f t="shared" si="27"/>
        <v>18482.046000000002</v>
      </c>
      <c r="G202" s="7">
        <v>3601.6460000000002</v>
      </c>
      <c r="H202" s="7">
        <v>1073.7529999999999</v>
      </c>
      <c r="I202" s="7">
        <v>14091.284</v>
      </c>
      <c r="J202" s="7">
        <v>10.295999999999999</v>
      </c>
      <c r="K202" s="9">
        <v>0</v>
      </c>
      <c r="L202" s="7">
        <v>13.614000000000001</v>
      </c>
      <c r="M202" s="9">
        <v>0</v>
      </c>
      <c r="N202" s="9">
        <v>0</v>
      </c>
      <c r="O202" s="7">
        <v>117.11</v>
      </c>
      <c r="P202" s="9">
        <v>0</v>
      </c>
      <c r="Q202" s="3">
        <v>648.096</v>
      </c>
    </row>
    <row r="203" spans="1:17" x14ac:dyDescent="0.25">
      <c r="A203" s="42"/>
      <c r="B203" s="44"/>
      <c r="C203" s="37" t="s">
        <v>4</v>
      </c>
      <c r="D203" s="7">
        <v>24212.627</v>
      </c>
      <c r="E203" s="7">
        <v>23681.105</v>
      </c>
      <c r="F203" s="7">
        <f t="shared" si="27"/>
        <v>21548.326000000001</v>
      </c>
      <c r="G203" s="7">
        <v>5386.68</v>
      </c>
      <c r="H203" s="7">
        <v>874.64599999999996</v>
      </c>
      <c r="I203" s="7">
        <v>15368.467000000001</v>
      </c>
      <c r="J203" s="7">
        <v>12.837</v>
      </c>
      <c r="K203" s="9">
        <v>0</v>
      </c>
      <c r="L203" s="7">
        <v>22.715</v>
      </c>
      <c r="M203" s="9">
        <v>0</v>
      </c>
      <c r="N203" s="9">
        <v>0</v>
      </c>
      <c r="O203" s="7">
        <v>21.428999999999998</v>
      </c>
      <c r="P203" s="9">
        <v>0</v>
      </c>
      <c r="Q203" s="3">
        <v>736.19799999999998</v>
      </c>
    </row>
    <row r="204" spans="1:17" x14ac:dyDescent="0.25">
      <c r="A204" s="42"/>
      <c r="B204" s="44"/>
      <c r="C204" s="37" t="s">
        <v>5</v>
      </c>
      <c r="D204" s="7">
        <v>21142.315999999999</v>
      </c>
      <c r="E204" s="7">
        <v>20679.848999999998</v>
      </c>
      <c r="F204" s="7">
        <f t="shared" si="27"/>
        <v>19550.130999999998</v>
      </c>
      <c r="G204" s="7">
        <v>5921.1480000000001</v>
      </c>
      <c r="H204" s="7">
        <v>792.84299999999996</v>
      </c>
      <c r="I204" s="7">
        <v>12912.397999999999</v>
      </c>
      <c r="J204" s="7">
        <v>11.586</v>
      </c>
      <c r="K204" s="9">
        <v>0</v>
      </c>
      <c r="L204" s="7">
        <v>19.329999999999998</v>
      </c>
      <c r="M204" s="9">
        <v>0</v>
      </c>
      <c r="N204" s="9">
        <v>0</v>
      </c>
      <c r="O204" s="7">
        <v>107.259</v>
      </c>
      <c r="P204" s="9">
        <v>0</v>
      </c>
      <c r="Q204" s="3">
        <v>578.41</v>
      </c>
    </row>
    <row r="205" spans="1:17" x14ac:dyDescent="0.25">
      <c r="A205" s="42"/>
      <c r="B205" s="44"/>
      <c r="C205" s="37" t="s">
        <v>6</v>
      </c>
      <c r="D205" s="7">
        <v>21248.947</v>
      </c>
      <c r="E205" s="7">
        <v>20784.099999999999</v>
      </c>
      <c r="F205" s="7">
        <f t="shared" si="27"/>
        <v>20041.465</v>
      </c>
      <c r="G205" s="7">
        <v>6119.5290000000005</v>
      </c>
      <c r="H205" s="7">
        <v>771.47900000000004</v>
      </c>
      <c r="I205" s="7">
        <v>13242.687</v>
      </c>
      <c r="J205" s="7">
        <v>11.263999999999999</v>
      </c>
      <c r="K205" s="9">
        <v>0</v>
      </c>
      <c r="L205" s="9">
        <v>0</v>
      </c>
      <c r="M205" s="9">
        <v>0</v>
      </c>
      <c r="N205" s="9">
        <v>0</v>
      </c>
      <c r="O205" s="7">
        <v>118.554</v>
      </c>
      <c r="P205" s="9">
        <v>0</v>
      </c>
      <c r="Q205" s="3">
        <v>549.43100000000004</v>
      </c>
    </row>
    <row r="206" spans="1:17" x14ac:dyDescent="0.25">
      <c r="A206" s="42"/>
      <c r="B206" s="44"/>
      <c r="C206" s="37" t="s">
        <v>7</v>
      </c>
      <c r="D206" s="7">
        <v>20728</v>
      </c>
      <c r="E206" s="7">
        <v>20276</v>
      </c>
      <c r="F206" s="7">
        <f t="shared" ref="F206" si="28">G206+I206+J206+K206+L206+M206+N206+O206+P206+Q206</f>
        <v>19540.003999999997</v>
      </c>
      <c r="G206" s="7">
        <v>6067</v>
      </c>
      <c r="H206" s="7">
        <v>804.39599999999996</v>
      </c>
      <c r="I206" s="7">
        <v>12888.437</v>
      </c>
      <c r="J206" s="7">
        <v>9.5630000000000006</v>
      </c>
      <c r="K206" s="7">
        <v>24.873999999999999</v>
      </c>
      <c r="L206" s="9">
        <v>0</v>
      </c>
      <c r="M206" s="9">
        <v>0</v>
      </c>
      <c r="N206" s="9">
        <v>0</v>
      </c>
      <c r="O206" s="7">
        <v>43.417000000000002</v>
      </c>
      <c r="P206" s="9">
        <v>0</v>
      </c>
      <c r="Q206" s="3">
        <v>506.71300000000002</v>
      </c>
    </row>
    <row r="207" spans="1:17" x14ac:dyDescent="0.25">
      <c r="A207" s="42" t="s">
        <v>60</v>
      </c>
      <c r="B207" s="44">
        <v>13982364</v>
      </c>
      <c r="C207" s="37" t="s">
        <v>0</v>
      </c>
      <c r="D207" s="7">
        <v>0</v>
      </c>
      <c r="E207" s="7">
        <v>0</v>
      </c>
      <c r="F207" s="7">
        <f>G207+I207+J207+K207+L207+M207+N207+O207+P207+Q207</f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3">
        <v>0</v>
      </c>
    </row>
    <row r="208" spans="1:17" x14ac:dyDescent="0.25">
      <c r="A208" s="42"/>
      <c r="B208" s="44"/>
      <c r="C208" s="37" t="s">
        <v>1</v>
      </c>
      <c r="D208" s="7">
        <v>0</v>
      </c>
      <c r="E208" s="7">
        <v>0</v>
      </c>
      <c r="F208" s="7">
        <f t="shared" ref="F208:F214" si="29">G208+I208+J208+K208+L208+M208+N208+O208+P208+Q208</f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3">
        <v>0</v>
      </c>
    </row>
    <row r="209" spans="1:17" x14ac:dyDescent="0.25">
      <c r="A209" s="42"/>
      <c r="B209" s="44"/>
      <c r="C209" s="37" t="s">
        <v>2</v>
      </c>
      <c r="D209" s="7">
        <v>0</v>
      </c>
      <c r="E209" s="7">
        <v>0</v>
      </c>
      <c r="F209" s="7">
        <f t="shared" si="29"/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3">
        <v>0</v>
      </c>
    </row>
    <row r="210" spans="1:17" x14ac:dyDescent="0.25">
      <c r="A210" s="42"/>
      <c r="B210" s="44"/>
      <c r="C210" s="37" t="s">
        <v>3</v>
      </c>
      <c r="D210" s="7">
        <v>0</v>
      </c>
      <c r="E210" s="7">
        <v>0</v>
      </c>
      <c r="F210" s="7">
        <f t="shared" si="29"/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3">
        <v>0</v>
      </c>
    </row>
    <row r="211" spans="1:17" x14ac:dyDescent="0.25">
      <c r="A211" s="42"/>
      <c r="B211" s="44"/>
      <c r="C211" s="37" t="s">
        <v>4</v>
      </c>
      <c r="D211" s="7">
        <v>1904.87</v>
      </c>
      <c r="E211" s="7">
        <v>1904.87</v>
      </c>
      <c r="F211" s="7">
        <f>G211+I211+J211+K211+L211+M211+N211+O211+P211+Q211</f>
        <v>1904.87</v>
      </c>
      <c r="G211" s="7">
        <v>1904.87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3">
        <v>0</v>
      </c>
    </row>
    <row r="212" spans="1:17" x14ac:dyDescent="0.25">
      <c r="A212" s="42"/>
      <c r="B212" s="44"/>
      <c r="C212" s="37" t="s">
        <v>5</v>
      </c>
      <c r="D212" s="7">
        <v>1550.91</v>
      </c>
      <c r="E212" s="7">
        <v>1550.91</v>
      </c>
      <c r="F212" s="7">
        <f>G212+I212+J212+K212+L212+M212+N212+O212+P212+Q212</f>
        <v>1550.91</v>
      </c>
      <c r="G212" s="7">
        <v>1550.91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3">
        <v>0</v>
      </c>
    </row>
    <row r="213" spans="1:17" x14ac:dyDescent="0.25">
      <c r="A213" s="42"/>
      <c r="B213" s="44"/>
      <c r="C213" s="37" t="s">
        <v>6</v>
      </c>
      <c r="D213" s="7">
        <v>936.6</v>
      </c>
      <c r="E213" s="7">
        <v>936.6</v>
      </c>
      <c r="F213" s="7">
        <f>G213+I213+J213+K213+L213+M213+N213+O213+P213+Q213</f>
        <v>936.6</v>
      </c>
      <c r="G213" s="7">
        <v>936.6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3">
        <v>0</v>
      </c>
    </row>
    <row r="214" spans="1:17" x14ac:dyDescent="0.25">
      <c r="A214" s="42"/>
      <c r="B214" s="44"/>
      <c r="C214" s="37" t="s">
        <v>7</v>
      </c>
      <c r="D214" s="7">
        <v>1708</v>
      </c>
      <c r="E214" s="7">
        <v>1708</v>
      </c>
      <c r="F214" s="7">
        <f t="shared" si="29"/>
        <v>1708</v>
      </c>
      <c r="G214" s="7">
        <v>1708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3">
        <v>0</v>
      </c>
    </row>
    <row r="215" spans="1:17" x14ac:dyDescent="0.25">
      <c r="A215" s="42" t="s">
        <v>92</v>
      </c>
      <c r="B215" s="44" t="s">
        <v>61</v>
      </c>
      <c r="C215" s="37" t="s">
        <v>0</v>
      </c>
      <c r="D215" s="24">
        <v>469854</v>
      </c>
      <c r="E215" s="18">
        <v>352521</v>
      </c>
      <c r="F215" s="7">
        <f t="shared" ref="F215:F221" si="30">G215+I215+J215+K215+L215+M215+N215+O215+P215+Q215</f>
        <v>333476</v>
      </c>
      <c r="G215" s="4">
        <v>1558</v>
      </c>
      <c r="H215" s="4">
        <v>0</v>
      </c>
      <c r="I215" s="4">
        <v>0</v>
      </c>
      <c r="J215" s="4">
        <v>7181</v>
      </c>
      <c r="K215" s="4">
        <v>0</v>
      </c>
      <c r="L215" s="4">
        <v>253587</v>
      </c>
      <c r="M215" s="10">
        <v>0</v>
      </c>
      <c r="N215" s="4">
        <v>0</v>
      </c>
      <c r="O215" s="4">
        <v>50507.4</v>
      </c>
      <c r="P215" s="4">
        <v>613</v>
      </c>
      <c r="Q215" s="5">
        <v>20029.599999999999</v>
      </c>
    </row>
    <row r="216" spans="1:17" x14ac:dyDescent="0.25">
      <c r="A216" s="42"/>
      <c r="B216" s="44"/>
      <c r="C216" s="37" t="s">
        <v>1</v>
      </c>
      <c r="D216" s="24">
        <v>473885</v>
      </c>
      <c r="E216" s="18">
        <v>350074</v>
      </c>
      <c r="F216" s="7">
        <f t="shared" si="30"/>
        <v>324905</v>
      </c>
      <c r="G216" s="4">
        <v>1349.8</v>
      </c>
      <c r="H216" s="4">
        <v>0</v>
      </c>
      <c r="I216" s="4">
        <v>0</v>
      </c>
      <c r="J216" s="4">
        <v>5909</v>
      </c>
      <c r="K216" s="4">
        <v>0</v>
      </c>
      <c r="L216" s="4">
        <v>250920</v>
      </c>
      <c r="M216" s="10">
        <v>0</v>
      </c>
      <c r="N216" s="4">
        <v>0</v>
      </c>
      <c r="O216" s="4">
        <v>51791</v>
      </c>
      <c r="P216" s="4">
        <v>746.10000000000014</v>
      </c>
      <c r="Q216" s="5">
        <v>14189.100000000011</v>
      </c>
    </row>
    <row r="217" spans="1:17" x14ac:dyDescent="0.25">
      <c r="A217" s="42"/>
      <c r="B217" s="44"/>
      <c r="C217" s="37" t="s">
        <v>2</v>
      </c>
      <c r="D217" s="24">
        <v>437179</v>
      </c>
      <c r="E217" s="18">
        <v>330202</v>
      </c>
      <c r="F217" s="7">
        <f t="shared" si="30"/>
        <v>305488</v>
      </c>
      <c r="G217" s="4">
        <v>1646</v>
      </c>
      <c r="H217" s="4">
        <v>0</v>
      </c>
      <c r="I217" s="4">
        <v>0</v>
      </c>
      <c r="J217" s="4">
        <v>7064</v>
      </c>
      <c r="K217" s="4">
        <v>0</v>
      </c>
      <c r="L217" s="4">
        <v>235859</v>
      </c>
      <c r="M217" s="10">
        <v>0</v>
      </c>
      <c r="N217" s="4">
        <v>0</v>
      </c>
      <c r="O217" s="4">
        <v>45648.3</v>
      </c>
      <c r="P217" s="4">
        <v>625.5</v>
      </c>
      <c r="Q217" s="5">
        <v>14645.199999999997</v>
      </c>
    </row>
    <row r="218" spans="1:17" x14ac:dyDescent="0.25">
      <c r="A218" s="42"/>
      <c r="B218" s="44"/>
      <c r="C218" s="37" t="s">
        <v>3</v>
      </c>
      <c r="D218" s="24">
        <v>407562</v>
      </c>
      <c r="E218" s="18">
        <v>323397</v>
      </c>
      <c r="F218" s="7">
        <f t="shared" si="30"/>
        <v>301923.00000000006</v>
      </c>
      <c r="G218" s="4">
        <v>1587</v>
      </c>
      <c r="H218" s="4">
        <v>0</v>
      </c>
      <c r="I218" s="4">
        <v>0</v>
      </c>
      <c r="J218" s="4">
        <v>6621</v>
      </c>
      <c r="K218" s="4">
        <v>0</v>
      </c>
      <c r="L218" s="4">
        <v>234963</v>
      </c>
      <c r="M218" s="10">
        <v>0</v>
      </c>
      <c r="N218" s="4">
        <v>0</v>
      </c>
      <c r="O218" s="4">
        <v>45809.399999999994</v>
      </c>
      <c r="P218" s="4">
        <v>565.4</v>
      </c>
      <c r="Q218" s="5">
        <v>12377.200000000006</v>
      </c>
    </row>
    <row r="219" spans="1:17" x14ac:dyDescent="0.25">
      <c r="A219" s="42"/>
      <c r="B219" s="44"/>
      <c r="C219" s="37" t="s">
        <v>4</v>
      </c>
      <c r="D219" s="24">
        <v>498082</v>
      </c>
      <c r="E219" s="18">
        <v>372643</v>
      </c>
      <c r="F219" s="7">
        <f t="shared" si="30"/>
        <v>342526.00000000006</v>
      </c>
      <c r="G219" s="4">
        <v>1717.5</v>
      </c>
      <c r="H219" s="4">
        <v>0</v>
      </c>
      <c r="I219" s="4">
        <v>0</v>
      </c>
      <c r="J219" s="4">
        <v>7639</v>
      </c>
      <c r="K219" s="4">
        <v>0</v>
      </c>
      <c r="L219" s="4">
        <v>260674</v>
      </c>
      <c r="M219" s="10">
        <v>0</v>
      </c>
      <c r="N219" s="4">
        <v>0</v>
      </c>
      <c r="O219" s="4">
        <v>57386.899999999994</v>
      </c>
      <c r="P219" s="4">
        <v>662.7</v>
      </c>
      <c r="Q219" s="5">
        <v>14445.900000000005</v>
      </c>
    </row>
    <row r="220" spans="1:17" x14ac:dyDescent="0.25">
      <c r="A220" s="42"/>
      <c r="B220" s="44"/>
      <c r="C220" s="37" t="s">
        <v>5</v>
      </c>
      <c r="D220" s="24">
        <v>449341</v>
      </c>
      <c r="E220" s="18">
        <v>364270</v>
      </c>
      <c r="F220" s="7">
        <f t="shared" si="30"/>
        <v>334206</v>
      </c>
      <c r="G220" s="4">
        <v>1408.7</v>
      </c>
      <c r="H220" s="4">
        <v>0</v>
      </c>
      <c r="I220" s="4">
        <v>0</v>
      </c>
      <c r="J220" s="4">
        <v>7349</v>
      </c>
      <c r="K220" s="4">
        <v>0</v>
      </c>
      <c r="L220" s="4">
        <v>257543</v>
      </c>
      <c r="M220" s="10">
        <v>0</v>
      </c>
      <c r="N220" s="4">
        <v>0</v>
      </c>
      <c r="O220" s="4">
        <v>56753.799999999996</v>
      </c>
      <c r="P220" s="4">
        <v>747.7</v>
      </c>
      <c r="Q220" s="5">
        <v>10403.800000000007</v>
      </c>
    </row>
    <row r="221" spans="1:17" x14ac:dyDescent="0.25">
      <c r="A221" s="42"/>
      <c r="B221" s="44"/>
      <c r="C221" s="37" t="s">
        <v>6</v>
      </c>
      <c r="D221" s="24">
        <v>413649</v>
      </c>
      <c r="E221" s="18">
        <v>329532</v>
      </c>
      <c r="F221" s="7">
        <f t="shared" si="30"/>
        <v>301692</v>
      </c>
      <c r="G221" s="4">
        <v>1360.1</v>
      </c>
      <c r="H221" s="4">
        <v>0</v>
      </c>
      <c r="I221" s="4">
        <v>0</v>
      </c>
      <c r="J221" s="4">
        <v>6994</v>
      </c>
      <c r="K221" s="4">
        <v>0</v>
      </c>
      <c r="L221" s="4">
        <v>233314</v>
      </c>
      <c r="M221" s="10">
        <v>82.7</v>
      </c>
      <c r="N221" s="4">
        <v>0</v>
      </c>
      <c r="O221" s="4">
        <v>49580.999999999993</v>
      </c>
      <c r="P221" s="4">
        <v>627.39999999999986</v>
      </c>
      <c r="Q221" s="5">
        <v>9732.8000000000011</v>
      </c>
    </row>
    <row r="222" spans="1:17" x14ac:dyDescent="0.25">
      <c r="A222" s="42"/>
      <c r="B222" s="44"/>
      <c r="C222" s="37" t="s">
        <v>7</v>
      </c>
      <c r="D222" s="18">
        <v>399675</v>
      </c>
      <c r="E222" s="18">
        <v>313676</v>
      </c>
      <c r="F222" s="7">
        <f t="shared" ref="F222" si="31">G222+I222+J222+K222+L222+M222+N222+O222+P222+Q222</f>
        <v>288495</v>
      </c>
      <c r="G222" s="4">
        <v>1771.6</v>
      </c>
      <c r="H222" s="4">
        <v>0</v>
      </c>
      <c r="I222" s="4">
        <v>0</v>
      </c>
      <c r="J222" s="4">
        <v>6902</v>
      </c>
      <c r="K222" s="4">
        <v>0</v>
      </c>
      <c r="L222" s="4">
        <v>221478</v>
      </c>
      <c r="M222" s="10">
        <v>69.399999999999991</v>
      </c>
      <c r="N222" s="4">
        <v>0</v>
      </c>
      <c r="O222" s="4">
        <v>49741.2</v>
      </c>
      <c r="P222" s="4">
        <v>802</v>
      </c>
      <c r="Q222" s="5">
        <v>7730.8000000000047</v>
      </c>
    </row>
    <row r="223" spans="1:17" ht="18.75" x14ac:dyDescent="0.25">
      <c r="A223" s="42" t="s">
        <v>22</v>
      </c>
      <c r="B223" s="44" t="s">
        <v>62</v>
      </c>
      <c r="C223" s="37" t="s">
        <v>0</v>
      </c>
      <c r="D223" s="7">
        <v>7379</v>
      </c>
      <c r="E223" s="7">
        <v>7231</v>
      </c>
      <c r="F223" s="7">
        <f t="shared" ref="F223:F229" si="32">G223+I223+J223+K223+L223+M223+N223+O223+P223+Q223</f>
        <v>6419</v>
      </c>
      <c r="G223" s="20">
        <v>4604</v>
      </c>
      <c r="H223" s="20">
        <v>6</v>
      </c>
      <c r="I223" s="20">
        <v>997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3">
        <v>818</v>
      </c>
    </row>
    <row r="224" spans="1:17" ht="18.75" x14ac:dyDescent="0.25">
      <c r="A224" s="42"/>
      <c r="B224" s="44"/>
      <c r="C224" s="37" t="s">
        <v>1</v>
      </c>
      <c r="D224" s="7">
        <v>6024</v>
      </c>
      <c r="E224" s="7">
        <v>5903</v>
      </c>
      <c r="F224" s="7">
        <f t="shared" si="32"/>
        <v>4603</v>
      </c>
      <c r="G224" s="20">
        <v>3505</v>
      </c>
      <c r="H224" s="20">
        <v>6</v>
      </c>
      <c r="I224" s="20">
        <v>430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3">
        <v>668</v>
      </c>
    </row>
    <row r="225" spans="1:17" ht="18.75" x14ac:dyDescent="0.25">
      <c r="A225" s="42"/>
      <c r="B225" s="44"/>
      <c r="C225" s="37" t="s">
        <v>2</v>
      </c>
      <c r="D225" s="7">
        <v>7308</v>
      </c>
      <c r="E225" s="7">
        <v>7161</v>
      </c>
      <c r="F225" s="7">
        <f t="shared" si="32"/>
        <v>4448</v>
      </c>
      <c r="G225" s="20">
        <v>3307</v>
      </c>
      <c r="H225" s="20">
        <v>4</v>
      </c>
      <c r="I225" s="20">
        <v>578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3">
        <v>563</v>
      </c>
    </row>
    <row r="226" spans="1:17" ht="18.75" x14ac:dyDescent="0.25">
      <c r="A226" s="42"/>
      <c r="B226" s="44"/>
      <c r="C226" s="37" t="s">
        <v>3</v>
      </c>
      <c r="D226" s="7">
        <v>7508</v>
      </c>
      <c r="E226" s="7">
        <v>7358</v>
      </c>
      <c r="F226" s="7">
        <f t="shared" si="32"/>
        <v>4476</v>
      </c>
      <c r="G226" s="20">
        <v>3346</v>
      </c>
      <c r="H226" s="20">
        <v>402.36700000000002</v>
      </c>
      <c r="I226" s="21">
        <v>551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3">
        <v>579</v>
      </c>
    </row>
    <row r="227" spans="1:17" ht="18.75" x14ac:dyDescent="0.25">
      <c r="A227" s="42"/>
      <c r="B227" s="44"/>
      <c r="C227" s="37" t="s">
        <v>4</v>
      </c>
      <c r="D227" s="7">
        <v>6143</v>
      </c>
      <c r="E227" s="7">
        <v>6021</v>
      </c>
      <c r="F227" s="7">
        <f t="shared" si="32"/>
        <v>3781</v>
      </c>
      <c r="G227" s="20">
        <v>2687</v>
      </c>
      <c r="H227" s="20">
        <v>348.23</v>
      </c>
      <c r="I227" s="21">
        <v>548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3">
        <v>546</v>
      </c>
    </row>
    <row r="228" spans="1:17" ht="18.75" x14ac:dyDescent="0.25">
      <c r="A228" s="42"/>
      <c r="B228" s="44"/>
      <c r="C228" s="37" t="s">
        <v>5</v>
      </c>
      <c r="D228" s="7">
        <v>5836</v>
      </c>
      <c r="E228" s="7">
        <v>5709</v>
      </c>
      <c r="F228" s="7">
        <f t="shared" si="32"/>
        <v>3285</v>
      </c>
      <c r="G228" s="20">
        <v>2308</v>
      </c>
      <c r="H228" s="20">
        <v>341.6</v>
      </c>
      <c r="I228" s="21">
        <v>409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3">
        <v>568</v>
      </c>
    </row>
    <row r="229" spans="1:17" ht="18.75" x14ac:dyDescent="0.25">
      <c r="A229" s="42"/>
      <c r="B229" s="44"/>
      <c r="C229" s="37" t="s">
        <v>6</v>
      </c>
      <c r="D229" s="7">
        <v>4900</v>
      </c>
      <c r="E229" s="7">
        <v>4792</v>
      </c>
      <c r="F229" s="7">
        <f t="shared" si="32"/>
        <v>3091</v>
      </c>
      <c r="G229" s="20">
        <v>2238</v>
      </c>
      <c r="H229" s="20">
        <v>287.5</v>
      </c>
      <c r="I229" s="21">
        <v>404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3">
        <v>449</v>
      </c>
    </row>
    <row r="230" spans="1:17" ht="18.75" x14ac:dyDescent="0.25">
      <c r="A230" s="42"/>
      <c r="B230" s="44"/>
      <c r="C230" s="37" t="s">
        <v>7</v>
      </c>
      <c r="D230" s="7">
        <v>4727</v>
      </c>
      <c r="E230" s="7">
        <v>4632</v>
      </c>
      <c r="F230" s="7">
        <f t="shared" ref="F230" si="33">G230+I230+J230+K230+L230+M230+N230+O230+P230+Q230</f>
        <v>2966</v>
      </c>
      <c r="G230" s="20">
        <v>2153</v>
      </c>
      <c r="H230" s="20">
        <v>322.5</v>
      </c>
      <c r="I230" s="21">
        <v>500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3">
        <v>313</v>
      </c>
    </row>
    <row r="231" spans="1:17" x14ac:dyDescent="0.25">
      <c r="A231" s="42" t="s">
        <v>42</v>
      </c>
      <c r="B231" s="44" t="s">
        <v>43</v>
      </c>
      <c r="C231" s="37" t="s">
        <v>0</v>
      </c>
      <c r="D231" s="7">
        <v>0</v>
      </c>
      <c r="E231" s="7">
        <v>0</v>
      </c>
      <c r="F231" s="7">
        <f>G231+I231+J231+K231+L231+M231+N231+O231+P231+Q231</f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3">
        <v>0</v>
      </c>
    </row>
    <row r="232" spans="1:17" x14ac:dyDescent="0.25">
      <c r="A232" s="42"/>
      <c r="B232" s="44"/>
      <c r="C232" s="37" t="s">
        <v>1</v>
      </c>
      <c r="D232" s="7">
        <v>0</v>
      </c>
      <c r="E232" s="7">
        <v>0</v>
      </c>
      <c r="F232" s="7">
        <f t="shared" ref="F232:F238" si="34">G232+I232+J232+K232+L232+M232+N232+O232+P232+Q232</f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3">
        <v>0</v>
      </c>
    </row>
    <row r="233" spans="1:17" x14ac:dyDescent="0.25">
      <c r="A233" s="42"/>
      <c r="B233" s="44"/>
      <c r="C233" s="37" t="s">
        <v>2</v>
      </c>
      <c r="D233" s="7">
        <v>0</v>
      </c>
      <c r="E233" s="7">
        <v>0</v>
      </c>
      <c r="F233" s="7">
        <f t="shared" si="34"/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3">
        <v>0</v>
      </c>
    </row>
    <row r="234" spans="1:17" x14ac:dyDescent="0.25">
      <c r="A234" s="42"/>
      <c r="B234" s="44"/>
      <c r="C234" s="37" t="s">
        <v>3</v>
      </c>
      <c r="D234" s="7">
        <v>0</v>
      </c>
      <c r="E234" s="7">
        <v>0</v>
      </c>
      <c r="F234" s="7">
        <f t="shared" si="34"/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3">
        <v>0</v>
      </c>
    </row>
    <row r="235" spans="1:17" x14ac:dyDescent="0.25">
      <c r="A235" s="42"/>
      <c r="B235" s="44"/>
      <c r="C235" s="37" t="s">
        <v>4</v>
      </c>
      <c r="D235" s="7">
        <v>0</v>
      </c>
      <c r="E235" s="7">
        <v>0</v>
      </c>
      <c r="F235" s="7">
        <f t="shared" si="34"/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3">
        <v>0</v>
      </c>
    </row>
    <row r="236" spans="1:17" x14ac:dyDescent="0.25">
      <c r="A236" s="42"/>
      <c r="B236" s="44"/>
      <c r="C236" s="37" t="s">
        <v>5</v>
      </c>
      <c r="D236" s="7">
        <v>1516</v>
      </c>
      <c r="E236" s="7">
        <v>1516</v>
      </c>
      <c r="F236" s="7">
        <f>G236+I236+J236+K236+L236+M236+N236+O236+P236+Q236</f>
        <v>1516</v>
      </c>
      <c r="G236" s="7">
        <v>1516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5">
        <v>0</v>
      </c>
    </row>
    <row r="237" spans="1:17" x14ac:dyDescent="0.25">
      <c r="A237" s="42"/>
      <c r="B237" s="44"/>
      <c r="C237" s="37" t="s">
        <v>6</v>
      </c>
      <c r="D237" s="7">
        <v>1568</v>
      </c>
      <c r="E237" s="7">
        <v>1568</v>
      </c>
      <c r="F237" s="7">
        <f>G237+I237+J237+K237+L237+M237+N237+O237+P237+Q237</f>
        <v>1568</v>
      </c>
      <c r="G237" s="7">
        <v>1568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5">
        <v>0</v>
      </c>
    </row>
    <row r="238" spans="1:17" x14ac:dyDescent="0.25">
      <c r="A238" s="42"/>
      <c r="B238" s="44"/>
      <c r="C238" s="37" t="s">
        <v>7</v>
      </c>
      <c r="D238" s="7">
        <v>1643</v>
      </c>
      <c r="E238" s="7">
        <v>1643</v>
      </c>
      <c r="F238" s="7">
        <f t="shared" si="34"/>
        <v>1643</v>
      </c>
      <c r="G238" s="7">
        <v>1643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5">
        <v>0</v>
      </c>
    </row>
    <row r="239" spans="1:17" x14ac:dyDescent="0.25">
      <c r="A239" s="43" t="s">
        <v>30</v>
      </c>
      <c r="B239" s="44" t="s">
        <v>63</v>
      </c>
      <c r="C239" s="38" t="s">
        <v>0</v>
      </c>
      <c r="D239" s="7">
        <v>9435</v>
      </c>
      <c r="E239" s="7">
        <v>9406</v>
      </c>
      <c r="F239" s="18">
        <f>G239+I239+J239+K239+L239+M239+N239+O239+P239+Q239</f>
        <v>9406</v>
      </c>
      <c r="G239" s="7">
        <v>9406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3">
        <v>0</v>
      </c>
    </row>
    <row r="240" spans="1:17" x14ac:dyDescent="0.25">
      <c r="A240" s="43"/>
      <c r="B240" s="44"/>
      <c r="C240" s="38" t="s">
        <v>1</v>
      </c>
      <c r="D240" s="7">
        <v>12920</v>
      </c>
      <c r="E240" s="7">
        <f>12881</f>
        <v>12881</v>
      </c>
      <c r="F240" s="18">
        <f>G240+I240+J240+K240+L240+M240+N240+O240+P240+Q240</f>
        <v>12881</v>
      </c>
      <c r="G240" s="7">
        <f>12881</f>
        <v>12881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3">
        <v>0</v>
      </c>
    </row>
    <row r="241" spans="1:17" x14ac:dyDescent="0.25">
      <c r="A241" s="43"/>
      <c r="B241" s="44"/>
      <c r="C241" s="38" t="s">
        <v>2</v>
      </c>
      <c r="D241" s="7">
        <v>10332.5</v>
      </c>
      <c r="E241" s="7">
        <v>10301</v>
      </c>
      <c r="F241" s="18">
        <f t="shared" ref="F241:F246" si="35">G241+I241+J241+K241+L241+M241+N241+O241+P241+Q241</f>
        <v>10301</v>
      </c>
      <c r="G241" s="7">
        <v>10301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3">
        <v>0</v>
      </c>
    </row>
    <row r="242" spans="1:17" x14ac:dyDescent="0.25">
      <c r="A242" s="43"/>
      <c r="B242" s="44"/>
      <c r="C242" s="38" t="s">
        <v>3</v>
      </c>
      <c r="D242" s="7">
        <v>7688.2</v>
      </c>
      <c r="E242" s="7">
        <v>7665</v>
      </c>
      <c r="F242" s="18">
        <f t="shared" si="35"/>
        <v>7665</v>
      </c>
      <c r="G242" s="7">
        <v>7665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3">
        <v>0</v>
      </c>
    </row>
    <row r="243" spans="1:17" x14ac:dyDescent="0.25">
      <c r="A243" s="43"/>
      <c r="B243" s="44"/>
      <c r="C243" s="38" t="s">
        <v>4</v>
      </c>
      <c r="D243" s="7">
        <v>5758.3</v>
      </c>
      <c r="E243" s="7">
        <v>5740</v>
      </c>
      <c r="F243" s="18">
        <f>G243+I243+J243+K243+L243+M243+N243+O243+P243+Q243</f>
        <v>5740</v>
      </c>
      <c r="G243" s="7">
        <v>5740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3">
        <v>0</v>
      </c>
    </row>
    <row r="244" spans="1:17" x14ac:dyDescent="0.25">
      <c r="A244" s="43"/>
      <c r="B244" s="44"/>
      <c r="C244" s="38" t="s">
        <v>5</v>
      </c>
      <c r="D244" s="7">
        <v>4794.2</v>
      </c>
      <c r="E244" s="7">
        <v>4779</v>
      </c>
      <c r="F244" s="18">
        <f>G244+I244+J244+K244+L244+M244+N244+O244+P244+Q244</f>
        <v>4779</v>
      </c>
      <c r="G244" s="7">
        <v>4779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5">
        <v>0</v>
      </c>
    </row>
    <row r="245" spans="1:17" x14ac:dyDescent="0.25">
      <c r="A245" s="43"/>
      <c r="B245" s="44"/>
      <c r="C245" s="38" t="s">
        <v>6</v>
      </c>
      <c r="D245" s="7">
        <v>4498.8999999999996</v>
      </c>
      <c r="E245" s="7">
        <v>4485</v>
      </c>
      <c r="F245" s="18">
        <f>G245+I245+J245+K245+L245+M245+N245+O245+P245+Q245</f>
        <v>4485</v>
      </c>
      <c r="G245" s="7">
        <v>4485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5">
        <v>0</v>
      </c>
    </row>
    <row r="246" spans="1:17" x14ac:dyDescent="0.25">
      <c r="A246" s="43"/>
      <c r="B246" s="44"/>
      <c r="C246" s="38" t="s">
        <v>7</v>
      </c>
      <c r="D246" s="7">
        <v>5555.2</v>
      </c>
      <c r="E246" s="7">
        <v>5538</v>
      </c>
      <c r="F246" s="18">
        <f t="shared" si="35"/>
        <v>5538</v>
      </c>
      <c r="G246" s="7">
        <v>5538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5">
        <v>0</v>
      </c>
    </row>
    <row r="247" spans="1:17" x14ac:dyDescent="0.25">
      <c r="A247" s="43" t="s">
        <v>29</v>
      </c>
      <c r="B247" s="44" t="s">
        <v>64</v>
      </c>
      <c r="C247" s="38" t="s">
        <v>0</v>
      </c>
      <c r="D247" s="7">
        <v>0</v>
      </c>
      <c r="E247" s="7">
        <v>0</v>
      </c>
      <c r="F247" s="18">
        <f>G247+I247+J247+K247+L247+M247+N247+O247+P247+Q247</f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3">
        <v>0</v>
      </c>
    </row>
    <row r="248" spans="1:17" x14ac:dyDescent="0.25">
      <c r="A248" s="43"/>
      <c r="B248" s="44"/>
      <c r="C248" s="38" t="s">
        <v>1</v>
      </c>
      <c r="D248" s="7">
        <v>0</v>
      </c>
      <c r="E248" s="7">
        <v>0</v>
      </c>
      <c r="F248" s="18">
        <f t="shared" ref="F248:F254" si="36">G248+I248+J248+K248+L248+M248+N248+O248+P248+Q248</f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3">
        <v>0</v>
      </c>
    </row>
    <row r="249" spans="1:17" x14ac:dyDescent="0.25">
      <c r="A249" s="43"/>
      <c r="B249" s="44"/>
      <c r="C249" s="38" t="s">
        <v>2</v>
      </c>
      <c r="D249" s="7">
        <v>0</v>
      </c>
      <c r="E249" s="7">
        <v>0</v>
      </c>
      <c r="F249" s="18">
        <f t="shared" si="36"/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3">
        <v>0</v>
      </c>
    </row>
    <row r="250" spans="1:17" x14ac:dyDescent="0.25">
      <c r="A250" s="43"/>
      <c r="B250" s="44"/>
      <c r="C250" s="38" t="s">
        <v>3</v>
      </c>
      <c r="D250" s="7">
        <v>0</v>
      </c>
      <c r="E250" s="7">
        <v>0</v>
      </c>
      <c r="F250" s="18">
        <f t="shared" si="36"/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3">
        <v>0</v>
      </c>
    </row>
    <row r="251" spans="1:17" x14ac:dyDescent="0.25">
      <c r="A251" s="43"/>
      <c r="B251" s="44"/>
      <c r="C251" s="38" t="s">
        <v>4</v>
      </c>
      <c r="D251" s="7">
        <v>0</v>
      </c>
      <c r="E251" s="7">
        <v>0</v>
      </c>
      <c r="F251" s="18">
        <f t="shared" si="36"/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3">
        <v>0</v>
      </c>
    </row>
    <row r="252" spans="1:17" x14ac:dyDescent="0.25">
      <c r="A252" s="43"/>
      <c r="B252" s="44"/>
      <c r="C252" s="38" t="s">
        <v>5</v>
      </c>
      <c r="D252" s="4">
        <v>0</v>
      </c>
      <c r="E252" s="4">
        <v>0</v>
      </c>
      <c r="F252" s="18">
        <f t="shared" si="36"/>
        <v>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5">
        <v>0</v>
      </c>
    </row>
    <row r="253" spans="1:17" x14ac:dyDescent="0.25">
      <c r="A253" s="43"/>
      <c r="B253" s="44"/>
      <c r="C253" s="38" t="s">
        <v>6</v>
      </c>
      <c r="D253" s="4">
        <v>0</v>
      </c>
      <c r="E253" s="4">
        <v>0</v>
      </c>
      <c r="F253" s="18">
        <f t="shared" si="36"/>
        <v>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5">
        <v>0</v>
      </c>
    </row>
    <row r="254" spans="1:17" x14ac:dyDescent="0.25">
      <c r="A254" s="43"/>
      <c r="B254" s="44"/>
      <c r="C254" s="38" t="s">
        <v>7</v>
      </c>
      <c r="D254" s="7">
        <v>8935</v>
      </c>
      <c r="E254" s="7">
        <v>8935</v>
      </c>
      <c r="F254" s="18">
        <f t="shared" si="36"/>
        <v>8965</v>
      </c>
      <c r="G254" s="7">
        <v>8965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3">
        <v>0</v>
      </c>
    </row>
    <row r="255" spans="1:17" x14ac:dyDescent="0.25">
      <c r="A255" s="42" t="s">
        <v>20</v>
      </c>
      <c r="B255" s="44" t="s">
        <v>65</v>
      </c>
      <c r="C255" s="37" t="s">
        <v>0</v>
      </c>
      <c r="D255" s="7">
        <v>12810.42</v>
      </c>
      <c r="E255" s="7">
        <v>12531.32</v>
      </c>
      <c r="F255" s="7">
        <f t="shared" ref="F255:F261" si="37">G255+I255+J255+K255+L255+M255+N255+O255+P255+Q255</f>
        <v>11621.64</v>
      </c>
      <c r="G255" s="7">
        <v>3558.01</v>
      </c>
      <c r="H255" s="7">
        <v>299.12</v>
      </c>
      <c r="I255" s="7">
        <v>8008.07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3">
        <v>55.56</v>
      </c>
    </row>
    <row r="256" spans="1:17" x14ac:dyDescent="0.25">
      <c r="A256" s="42"/>
      <c r="B256" s="44"/>
      <c r="C256" s="37" t="s">
        <v>1</v>
      </c>
      <c r="D256" s="7">
        <v>12811.43</v>
      </c>
      <c r="E256" s="7">
        <v>12532.78</v>
      </c>
      <c r="F256" s="7">
        <f t="shared" si="37"/>
        <v>11843.75</v>
      </c>
      <c r="G256" s="7">
        <v>3795.2</v>
      </c>
      <c r="H256" s="7">
        <v>582.1</v>
      </c>
      <c r="I256" s="7">
        <v>7998.26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3">
        <v>50.29</v>
      </c>
    </row>
    <row r="257" spans="1:17" x14ac:dyDescent="0.25">
      <c r="A257" s="42"/>
      <c r="B257" s="44"/>
      <c r="C257" s="37" t="s">
        <v>2</v>
      </c>
      <c r="D257" s="7">
        <v>10071.975</v>
      </c>
      <c r="E257" s="7">
        <v>9852.58</v>
      </c>
      <c r="F257" s="7">
        <f t="shared" si="37"/>
        <v>9438.0499999999993</v>
      </c>
      <c r="G257" s="7">
        <v>2637.6329999999998</v>
      </c>
      <c r="H257" s="7">
        <v>0</v>
      </c>
      <c r="I257" s="7">
        <v>6754.2659999999996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3">
        <v>46.151000000000003</v>
      </c>
    </row>
    <row r="258" spans="1:17" x14ac:dyDescent="0.25">
      <c r="A258" s="42"/>
      <c r="B258" s="44"/>
      <c r="C258" s="37" t="s">
        <v>3</v>
      </c>
      <c r="D258" s="7">
        <v>10171.799999999999</v>
      </c>
      <c r="E258" s="7">
        <v>9950.4750000000004</v>
      </c>
      <c r="F258" s="7">
        <f t="shared" si="37"/>
        <v>9489.4429999999993</v>
      </c>
      <c r="G258" s="7">
        <v>2443.1590000000001</v>
      </c>
      <c r="H258" s="7">
        <v>0</v>
      </c>
      <c r="I258" s="7">
        <v>6998.52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3">
        <v>47.764000000000003</v>
      </c>
    </row>
    <row r="259" spans="1:17" x14ac:dyDescent="0.25">
      <c r="A259" s="42"/>
      <c r="B259" s="44"/>
      <c r="C259" s="37" t="s">
        <v>4</v>
      </c>
      <c r="D259" s="7">
        <v>10260.147000000001</v>
      </c>
      <c r="E259" s="7">
        <v>10036.137000000001</v>
      </c>
      <c r="F259" s="7">
        <f t="shared" si="37"/>
        <v>9424.2469999999994</v>
      </c>
      <c r="G259" s="7">
        <v>2123.0839999999998</v>
      </c>
      <c r="H259" s="7">
        <v>0</v>
      </c>
      <c r="I259" s="7">
        <v>7235.643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3">
        <v>65.52</v>
      </c>
    </row>
    <row r="260" spans="1:17" x14ac:dyDescent="0.25">
      <c r="A260" s="42"/>
      <c r="B260" s="44"/>
      <c r="C260" s="37" t="s">
        <v>5</v>
      </c>
      <c r="D260" s="7">
        <v>7946.08</v>
      </c>
      <c r="E260" s="7">
        <v>7772.89</v>
      </c>
      <c r="F260" s="7">
        <f t="shared" si="37"/>
        <v>7153.8289000000004</v>
      </c>
      <c r="G260" s="7">
        <v>828.22</v>
      </c>
      <c r="H260" s="7">
        <v>0</v>
      </c>
      <c r="I260" s="7">
        <v>6240.7610000000004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3">
        <v>84.84790000000001</v>
      </c>
    </row>
    <row r="261" spans="1:17" x14ac:dyDescent="0.25">
      <c r="A261" s="42"/>
      <c r="B261" s="44"/>
      <c r="C261" s="37" t="s">
        <v>6</v>
      </c>
      <c r="D261" s="7">
        <v>7625.1450000000004</v>
      </c>
      <c r="E261" s="7">
        <v>7461.1040000000003</v>
      </c>
      <c r="F261" s="7">
        <f t="shared" si="37"/>
        <v>6955.2819400000008</v>
      </c>
      <c r="G261" s="7">
        <v>910.67409999999995</v>
      </c>
      <c r="H261" s="7">
        <v>0</v>
      </c>
      <c r="I261" s="7">
        <v>5852.5678000000007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3">
        <v>192.04003999999998</v>
      </c>
    </row>
    <row r="262" spans="1:17" x14ac:dyDescent="0.25">
      <c r="A262" s="42"/>
      <c r="B262" s="44"/>
      <c r="C262" s="37" t="s">
        <v>7</v>
      </c>
      <c r="D262" s="7">
        <v>7549.7877382413099</v>
      </c>
      <c r="E262" s="7">
        <v>7383.6930000000011</v>
      </c>
      <c r="F262" s="7">
        <f t="shared" ref="F262" si="38">G262+I262+J262+K262+L262+M262+N262+O262+P262+Q262</f>
        <v>6921.8226000000004</v>
      </c>
      <c r="G262" s="7">
        <v>914.76809999999989</v>
      </c>
      <c r="H262" s="7">
        <v>0</v>
      </c>
      <c r="I262" s="7">
        <v>5775.3627999999999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3">
        <v>231.69170000000003</v>
      </c>
    </row>
    <row r="263" spans="1:17" x14ac:dyDescent="0.25">
      <c r="A263" s="43" t="s">
        <v>66</v>
      </c>
      <c r="B263" s="44" t="s">
        <v>67</v>
      </c>
      <c r="C263" s="38" t="s">
        <v>0</v>
      </c>
      <c r="D263" s="7">
        <v>490</v>
      </c>
      <c r="E263" s="7">
        <v>490</v>
      </c>
      <c r="F263" s="18">
        <f t="shared" ref="F263:F269" si="39">G263+I263+J263+K263+L263+M263+N263+O263+P263+Q263</f>
        <v>490</v>
      </c>
      <c r="G263" s="7">
        <v>490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3">
        <v>0</v>
      </c>
    </row>
    <row r="264" spans="1:17" x14ac:dyDescent="0.25">
      <c r="A264" s="43"/>
      <c r="B264" s="44"/>
      <c r="C264" s="38" t="s">
        <v>1</v>
      </c>
      <c r="D264" s="7">
        <v>485</v>
      </c>
      <c r="E264" s="7">
        <v>485</v>
      </c>
      <c r="F264" s="18">
        <f t="shared" si="39"/>
        <v>485</v>
      </c>
      <c r="G264" s="7">
        <v>485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3">
        <v>0</v>
      </c>
    </row>
    <row r="265" spans="1:17" x14ac:dyDescent="0.25">
      <c r="A265" s="43"/>
      <c r="B265" s="44"/>
      <c r="C265" s="38" t="s">
        <v>2</v>
      </c>
      <c r="D265" s="7">
        <v>580</v>
      </c>
      <c r="E265" s="7">
        <v>580</v>
      </c>
      <c r="F265" s="18">
        <f t="shared" si="39"/>
        <v>580</v>
      </c>
      <c r="G265" s="7">
        <v>580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3">
        <v>0</v>
      </c>
    </row>
    <row r="266" spans="1:17" x14ac:dyDescent="0.25">
      <c r="A266" s="43"/>
      <c r="B266" s="44"/>
      <c r="C266" s="38" t="s">
        <v>3</v>
      </c>
      <c r="D266" s="7">
        <v>535</v>
      </c>
      <c r="E266" s="7">
        <v>535</v>
      </c>
      <c r="F266" s="18">
        <f t="shared" si="39"/>
        <v>535</v>
      </c>
      <c r="G266" s="7">
        <v>535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3">
        <v>0</v>
      </c>
    </row>
    <row r="267" spans="1:17" x14ac:dyDescent="0.25">
      <c r="A267" s="43"/>
      <c r="B267" s="44"/>
      <c r="C267" s="38" t="s">
        <v>4</v>
      </c>
      <c r="D267" s="7">
        <v>560</v>
      </c>
      <c r="E267" s="7">
        <v>560</v>
      </c>
      <c r="F267" s="18">
        <f t="shared" si="39"/>
        <v>560</v>
      </c>
      <c r="G267" s="7">
        <v>560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3">
        <v>0</v>
      </c>
    </row>
    <row r="268" spans="1:17" x14ac:dyDescent="0.25">
      <c r="A268" s="43"/>
      <c r="B268" s="44"/>
      <c r="C268" s="38" t="s">
        <v>5</v>
      </c>
      <c r="D268" s="7">
        <v>520</v>
      </c>
      <c r="E268" s="7">
        <v>520</v>
      </c>
      <c r="F268" s="18">
        <f t="shared" si="39"/>
        <v>520</v>
      </c>
      <c r="G268" s="7">
        <v>520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3">
        <v>0</v>
      </c>
    </row>
    <row r="269" spans="1:17" x14ac:dyDescent="0.25">
      <c r="A269" s="43"/>
      <c r="B269" s="44"/>
      <c r="C269" s="38" t="s">
        <v>6</v>
      </c>
      <c r="D269" s="7">
        <v>490</v>
      </c>
      <c r="E269" s="7">
        <v>490</v>
      </c>
      <c r="F269" s="18">
        <f t="shared" si="39"/>
        <v>490</v>
      </c>
      <c r="G269" s="7">
        <v>490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3">
        <v>0</v>
      </c>
    </row>
    <row r="270" spans="1:17" x14ac:dyDescent="0.25">
      <c r="A270" s="43"/>
      <c r="B270" s="44"/>
      <c r="C270" s="38" t="s">
        <v>7</v>
      </c>
      <c r="D270" s="7">
        <v>545</v>
      </c>
      <c r="E270" s="7">
        <v>545</v>
      </c>
      <c r="F270" s="18">
        <f t="shared" ref="F270" si="40">G270+I270+J270+K270+L270+M270+N270+O270+P270+Q270</f>
        <v>545</v>
      </c>
      <c r="G270" s="7">
        <v>545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3">
        <v>0</v>
      </c>
    </row>
    <row r="271" spans="1:17" x14ac:dyDescent="0.25">
      <c r="A271" s="42" t="s">
        <v>68</v>
      </c>
      <c r="B271" s="44" t="s">
        <v>16</v>
      </c>
      <c r="C271" s="37" t="s">
        <v>0</v>
      </c>
      <c r="D271" s="7">
        <v>553</v>
      </c>
      <c r="E271" s="7">
        <v>541.9</v>
      </c>
      <c r="F271" s="18">
        <f t="shared" ref="F271:F277" si="41">G271+I271+J271+K271+L271+M271+N271+O271+P271+Q271</f>
        <v>541.9</v>
      </c>
      <c r="G271" s="7">
        <v>541.9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3">
        <v>0</v>
      </c>
    </row>
    <row r="272" spans="1:17" x14ac:dyDescent="0.25">
      <c r="A272" s="42"/>
      <c r="B272" s="44"/>
      <c r="C272" s="37" t="s">
        <v>1</v>
      </c>
      <c r="D272" s="7">
        <v>629</v>
      </c>
      <c r="E272" s="7">
        <v>616.4</v>
      </c>
      <c r="F272" s="7">
        <f t="shared" si="41"/>
        <v>616.4</v>
      </c>
      <c r="G272" s="7">
        <v>616.4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3">
        <v>0</v>
      </c>
    </row>
    <row r="273" spans="1:17" x14ac:dyDescent="0.25">
      <c r="A273" s="42"/>
      <c r="B273" s="44"/>
      <c r="C273" s="37" t="s">
        <v>2</v>
      </c>
      <c r="D273" s="7">
        <v>591</v>
      </c>
      <c r="E273" s="7">
        <v>579.1</v>
      </c>
      <c r="F273" s="7">
        <f t="shared" si="41"/>
        <v>579.1</v>
      </c>
      <c r="G273" s="7">
        <v>579.1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3">
        <v>0</v>
      </c>
    </row>
    <row r="274" spans="1:17" x14ac:dyDescent="0.25">
      <c r="A274" s="42"/>
      <c r="B274" s="44"/>
      <c r="C274" s="37" t="s">
        <v>3</v>
      </c>
      <c r="D274" s="7">
        <v>457</v>
      </c>
      <c r="E274" s="7">
        <v>447.8</v>
      </c>
      <c r="F274" s="7">
        <f t="shared" si="41"/>
        <v>447.8</v>
      </c>
      <c r="G274" s="7">
        <v>447.8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3">
        <v>0</v>
      </c>
    </row>
    <row r="275" spans="1:17" x14ac:dyDescent="0.25">
      <c r="A275" s="42"/>
      <c r="B275" s="44"/>
      <c r="C275" s="37" t="s">
        <v>4</v>
      </c>
      <c r="D275" s="7">
        <v>517.4</v>
      </c>
      <c r="E275" s="7">
        <v>507</v>
      </c>
      <c r="F275" s="7">
        <f t="shared" si="41"/>
        <v>507</v>
      </c>
      <c r="G275" s="7">
        <v>507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3">
        <v>0</v>
      </c>
    </row>
    <row r="276" spans="1:17" x14ac:dyDescent="0.25">
      <c r="A276" s="42"/>
      <c r="B276" s="44"/>
      <c r="C276" s="37" t="s">
        <v>5</v>
      </c>
      <c r="D276" s="7">
        <v>351.8</v>
      </c>
      <c r="E276" s="7">
        <v>344.8</v>
      </c>
      <c r="F276" s="7">
        <f t="shared" si="41"/>
        <v>344.8</v>
      </c>
      <c r="G276" s="7">
        <v>344.8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5">
        <v>0</v>
      </c>
    </row>
    <row r="277" spans="1:17" x14ac:dyDescent="0.25">
      <c r="A277" s="42"/>
      <c r="B277" s="44"/>
      <c r="C277" s="37" t="s">
        <v>6</v>
      </c>
      <c r="D277" s="7">
        <v>540.9</v>
      </c>
      <c r="E277" s="7">
        <v>530.1</v>
      </c>
      <c r="F277" s="7">
        <f t="shared" si="41"/>
        <v>530.1</v>
      </c>
      <c r="G277" s="7">
        <v>530.1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5">
        <v>0</v>
      </c>
    </row>
    <row r="278" spans="1:17" x14ac:dyDescent="0.25">
      <c r="A278" s="42"/>
      <c r="B278" s="44"/>
      <c r="C278" s="37" t="s">
        <v>7</v>
      </c>
      <c r="D278" s="7">
        <v>484</v>
      </c>
      <c r="E278" s="7">
        <v>474.3</v>
      </c>
      <c r="F278" s="7">
        <f t="shared" ref="F278" si="42">G278+I278+J278+K278+L278+M278+N278+O278+P278+Q278</f>
        <v>474.3</v>
      </c>
      <c r="G278" s="7">
        <v>474.3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5">
        <v>0</v>
      </c>
    </row>
    <row r="279" spans="1:17" x14ac:dyDescent="0.25">
      <c r="A279" s="42" t="s">
        <v>40</v>
      </c>
      <c r="B279" s="44" t="s">
        <v>69</v>
      </c>
      <c r="C279" s="37" t="s">
        <v>0</v>
      </c>
      <c r="D279" s="7">
        <v>0</v>
      </c>
      <c r="E279" s="7">
        <v>0</v>
      </c>
      <c r="F279" s="18">
        <f>G279+I279+J279+K279+L279+M279+N279+O279+P279+Q279</f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3">
        <v>0</v>
      </c>
    </row>
    <row r="280" spans="1:17" x14ac:dyDescent="0.25">
      <c r="A280" s="42"/>
      <c r="B280" s="44"/>
      <c r="C280" s="37" t="s">
        <v>1</v>
      </c>
      <c r="D280" s="7">
        <v>0</v>
      </c>
      <c r="E280" s="7">
        <v>0</v>
      </c>
      <c r="F280" s="7">
        <f t="shared" ref="F280:F286" si="43">G280+I280+J280+K280+L280+M280+N280+O280+P280+Q280</f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3">
        <v>0</v>
      </c>
    </row>
    <row r="281" spans="1:17" x14ac:dyDescent="0.25">
      <c r="A281" s="42"/>
      <c r="B281" s="44"/>
      <c r="C281" s="37" t="s">
        <v>2</v>
      </c>
      <c r="D281" s="7">
        <v>0</v>
      </c>
      <c r="E281" s="7">
        <v>0</v>
      </c>
      <c r="F281" s="7">
        <f t="shared" si="43"/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3">
        <v>0</v>
      </c>
    </row>
    <row r="282" spans="1:17" x14ac:dyDescent="0.25">
      <c r="A282" s="42"/>
      <c r="B282" s="44"/>
      <c r="C282" s="37" t="s">
        <v>3</v>
      </c>
      <c r="D282" s="7">
        <v>111.06</v>
      </c>
      <c r="E282" s="7">
        <v>111.06</v>
      </c>
      <c r="F282" s="7">
        <f t="shared" si="43"/>
        <v>111.06</v>
      </c>
      <c r="G282" s="7">
        <v>111.06</v>
      </c>
      <c r="H282" s="7">
        <v>111.06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3">
        <v>0</v>
      </c>
    </row>
    <row r="283" spans="1:17" x14ac:dyDescent="0.25">
      <c r="A283" s="42"/>
      <c r="B283" s="44"/>
      <c r="C283" s="37" t="s">
        <v>4</v>
      </c>
      <c r="D283" s="7">
        <v>1173.7626</v>
      </c>
      <c r="E283" s="7">
        <v>1173.7626</v>
      </c>
      <c r="F283" s="7">
        <f>G283+I283+J283+K283+L283+M283+N283+O283+P283+Q283</f>
        <v>1173.7626</v>
      </c>
      <c r="G283" s="7">
        <v>1173.7626</v>
      </c>
      <c r="H283" s="7">
        <v>1173.7626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3">
        <v>0</v>
      </c>
    </row>
    <row r="284" spans="1:17" x14ac:dyDescent="0.25">
      <c r="A284" s="42"/>
      <c r="B284" s="44"/>
      <c r="C284" s="37" t="s">
        <v>5</v>
      </c>
      <c r="D284" s="7">
        <v>950.65329999999994</v>
      </c>
      <c r="E284" s="7">
        <v>950.65329999999994</v>
      </c>
      <c r="F284" s="7">
        <f>G284+I284+J284+K284+L284+M284+N284+O284+P284+Q284</f>
        <v>950.65329999999994</v>
      </c>
      <c r="G284" s="7">
        <v>950.65329999999994</v>
      </c>
      <c r="H284" s="7">
        <v>950.65329999999994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3">
        <v>0</v>
      </c>
    </row>
    <row r="285" spans="1:17" x14ac:dyDescent="0.25">
      <c r="A285" s="42"/>
      <c r="B285" s="44"/>
      <c r="C285" s="37" t="s">
        <v>6</v>
      </c>
      <c r="D285" s="7">
        <v>339.74937</v>
      </c>
      <c r="E285" s="7">
        <v>339.74937</v>
      </c>
      <c r="F285" s="7">
        <f t="shared" si="43"/>
        <v>339.74937</v>
      </c>
      <c r="G285" s="7">
        <v>339.74937</v>
      </c>
      <c r="H285" s="7">
        <v>339.74937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3">
        <v>0</v>
      </c>
    </row>
    <row r="286" spans="1:17" x14ac:dyDescent="0.25">
      <c r="A286" s="42"/>
      <c r="B286" s="44"/>
      <c r="C286" s="37" t="s">
        <v>7</v>
      </c>
      <c r="D286" s="7">
        <v>0</v>
      </c>
      <c r="E286" s="7">
        <v>0</v>
      </c>
      <c r="F286" s="7">
        <f t="shared" si="43"/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3">
        <v>0</v>
      </c>
    </row>
    <row r="287" spans="1:17" x14ac:dyDescent="0.25">
      <c r="A287" s="42" t="s">
        <v>71</v>
      </c>
      <c r="B287" s="44" t="s">
        <v>70</v>
      </c>
      <c r="C287" s="37" t="s">
        <v>0</v>
      </c>
      <c r="D287" s="7">
        <v>280.92</v>
      </c>
      <c r="E287" s="7">
        <v>277.26</v>
      </c>
      <c r="F287" s="18">
        <f t="shared" ref="F287:F293" si="44">G287+I287+J287+K287+L287+M287+N287+O287+P287+Q287</f>
        <v>277.26</v>
      </c>
      <c r="G287" s="7">
        <v>263.75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3">
        <v>13.51</v>
      </c>
    </row>
    <row r="288" spans="1:17" x14ac:dyDescent="0.25">
      <c r="A288" s="42"/>
      <c r="B288" s="44"/>
      <c r="C288" s="37" t="s">
        <v>1</v>
      </c>
      <c r="D288" s="7">
        <v>275.32</v>
      </c>
      <c r="E288" s="7">
        <v>271.64</v>
      </c>
      <c r="F288" s="7">
        <f t="shared" si="44"/>
        <v>271.64000000000004</v>
      </c>
      <c r="G288" s="7">
        <v>258.66000000000003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3">
        <v>12.98</v>
      </c>
    </row>
    <row r="289" spans="1:17" x14ac:dyDescent="0.25">
      <c r="A289" s="42"/>
      <c r="B289" s="44"/>
      <c r="C289" s="37" t="s">
        <v>2</v>
      </c>
      <c r="D289" s="7">
        <v>288.33</v>
      </c>
      <c r="E289" s="7">
        <v>284.62</v>
      </c>
      <c r="F289" s="7">
        <f t="shared" si="44"/>
        <v>284.62</v>
      </c>
      <c r="G289" s="7">
        <v>271.54000000000002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3">
        <v>13.08</v>
      </c>
    </row>
    <row r="290" spans="1:17" x14ac:dyDescent="0.25">
      <c r="A290" s="42"/>
      <c r="B290" s="44"/>
      <c r="C290" s="37" t="s">
        <v>3</v>
      </c>
      <c r="D290" s="7">
        <v>161.78899999999999</v>
      </c>
      <c r="E290" s="7">
        <v>158.02000000000001</v>
      </c>
      <c r="F290" s="7">
        <f t="shared" si="44"/>
        <v>158.22000000000003</v>
      </c>
      <c r="G290" s="7">
        <v>145.58000000000001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3">
        <v>12.64</v>
      </c>
    </row>
    <row r="291" spans="1:17" x14ac:dyDescent="0.25">
      <c r="A291" s="42"/>
      <c r="B291" s="44"/>
      <c r="C291" s="37" t="s">
        <v>4</v>
      </c>
      <c r="D291" s="7">
        <v>295.86</v>
      </c>
      <c r="E291" s="7">
        <v>292.14</v>
      </c>
      <c r="F291" s="7">
        <f t="shared" si="44"/>
        <v>292.14</v>
      </c>
      <c r="G291" s="7">
        <v>278.95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3">
        <v>13.19</v>
      </c>
    </row>
    <row r="292" spans="1:17" x14ac:dyDescent="0.25">
      <c r="A292" s="42"/>
      <c r="B292" s="44"/>
      <c r="C292" s="37" t="s">
        <v>5</v>
      </c>
      <c r="D292" s="7">
        <v>217.869</v>
      </c>
      <c r="E292" s="7">
        <v>214.16</v>
      </c>
      <c r="F292" s="7">
        <f t="shared" si="44"/>
        <v>214.16</v>
      </c>
      <c r="G292" s="7">
        <v>200.94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3">
        <v>13.22</v>
      </c>
    </row>
    <row r="293" spans="1:17" x14ac:dyDescent="0.25">
      <c r="A293" s="42"/>
      <c r="B293" s="44"/>
      <c r="C293" s="37" t="s">
        <v>6</v>
      </c>
      <c r="D293" s="7">
        <v>266.73</v>
      </c>
      <c r="E293" s="7">
        <v>263.39999999999998</v>
      </c>
      <c r="F293" s="7">
        <f t="shared" si="44"/>
        <v>263.39999999999998</v>
      </c>
      <c r="G293" s="7">
        <v>250.35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3">
        <v>13.05</v>
      </c>
    </row>
    <row r="294" spans="1:17" x14ac:dyDescent="0.25">
      <c r="A294" s="42"/>
      <c r="B294" s="44"/>
      <c r="C294" s="37" t="s">
        <v>7</v>
      </c>
      <c r="D294" s="7">
        <v>362.31</v>
      </c>
      <c r="E294" s="7">
        <v>358.98</v>
      </c>
      <c r="F294" s="7">
        <f t="shared" ref="F294" si="45">G294+I294+J294+K294+L294+M294+N294+O294+P294+Q294</f>
        <v>358.98</v>
      </c>
      <c r="G294" s="7">
        <v>345.43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3">
        <v>13.55</v>
      </c>
    </row>
    <row r="295" spans="1:17" x14ac:dyDescent="0.25">
      <c r="A295" s="42" t="s">
        <v>35</v>
      </c>
      <c r="B295" s="44" t="s">
        <v>72</v>
      </c>
      <c r="C295" s="37" t="s">
        <v>0</v>
      </c>
      <c r="D295" s="7">
        <v>1110.4000000000001</v>
      </c>
      <c r="E295" s="7">
        <v>1078.08</v>
      </c>
      <c r="F295" s="18">
        <f t="shared" ref="F295:F301" si="46">G295+I295+J295+K295+L295+M295+N295+O295+P295+Q295</f>
        <v>1078.08</v>
      </c>
      <c r="G295" s="7">
        <v>1078.08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3">
        <v>0</v>
      </c>
    </row>
    <row r="296" spans="1:17" x14ac:dyDescent="0.25">
      <c r="A296" s="42"/>
      <c r="B296" s="44"/>
      <c r="C296" s="37" t="s">
        <v>1</v>
      </c>
      <c r="D296" s="7">
        <v>1162.1500000000001</v>
      </c>
      <c r="E296" s="7">
        <v>1128.27</v>
      </c>
      <c r="F296" s="7">
        <f t="shared" si="46"/>
        <v>1128.27</v>
      </c>
      <c r="G296" s="7">
        <v>1128.27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3">
        <v>0</v>
      </c>
    </row>
    <row r="297" spans="1:17" x14ac:dyDescent="0.25">
      <c r="A297" s="42"/>
      <c r="B297" s="44"/>
      <c r="C297" s="37" t="s">
        <v>2</v>
      </c>
      <c r="D297" s="7">
        <v>1238</v>
      </c>
      <c r="E297" s="7">
        <v>1201.94</v>
      </c>
      <c r="F297" s="7">
        <f t="shared" si="46"/>
        <v>1201.94</v>
      </c>
      <c r="G297" s="7">
        <v>1201.94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3">
        <v>0</v>
      </c>
    </row>
    <row r="298" spans="1:17" x14ac:dyDescent="0.25">
      <c r="A298" s="42"/>
      <c r="B298" s="44"/>
      <c r="C298" s="37" t="s">
        <v>3</v>
      </c>
      <c r="D298" s="7">
        <v>1073.5</v>
      </c>
      <c r="E298" s="7">
        <v>1042.23</v>
      </c>
      <c r="F298" s="7">
        <f t="shared" si="46"/>
        <v>1042.23</v>
      </c>
      <c r="G298" s="7">
        <v>1042.23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3">
        <v>0</v>
      </c>
    </row>
    <row r="299" spans="1:17" x14ac:dyDescent="0.25">
      <c r="A299" s="42"/>
      <c r="B299" s="44"/>
      <c r="C299" s="37" t="s">
        <v>4</v>
      </c>
      <c r="D299" s="7">
        <v>1376.2</v>
      </c>
      <c r="E299" s="7">
        <v>1336.12</v>
      </c>
      <c r="F299" s="7">
        <f t="shared" si="46"/>
        <v>1336.12</v>
      </c>
      <c r="G299" s="7">
        <v>1336.12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3">
        <v>0</v>
      </c>
    </row>
    <row r="300" spans="1:17" x14ac:dyDescent="0.25">
      <c r="A300" s="42"/>
      <c r="B300" s="44"/>
      <c r="C300" s="37" t="s">
        <v>5</v>
      </c>
      <c r="D300" s="7">
        <v>518.66999999999996</v>
      </c>
      <c r="E300" s="7">
        <v>503.56</v>
      </c>
      <c r="F300" s="7">
        <f t="shared" si="46"/>
        <v>503.56</v>
      </c>
      <c r="G300" s="7">
        <v>503.56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3">
        <v>0</v>
      </c>
    </row>
    <row r="301" spans="1:17" x14ac:dyDescent="0.25">
      <c r="A301" s="42"/>
      <c r="B301" s="44"/>
      <c r="C301" s="37" t="s">
        <v>6</v>
      </c>
      <c r="D301" s="7">
        <v>659.14</v>
      </c>
      <c r="E301" s="7">
        <v>639.94000000000005</v>
      </c>
      <c r="F301" s="7">
        <f t="shared" si="46"/>
        <v>639.94000000000005</v>
      </c>
      <c r="G301" s="7">
        <v>639.94000000000005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3">
        <v>0</v>
      </c>
    </row>
    <row r="302" spans="1:17" x14ac:dyDescent="0.25">
      <c r="A302" s="42"/>
      <c r="B302" s="44"/>
      <c r="C302" s="37" t="s">
        <v>7</v>
      </c>
      <c r="D302" s="7">
        <v>676.51</v>
      </c>
      <c r="E302" s="7">
        <v>656.81</v>
      </c>
      <c r="F302" s="7">
        <f t="shared" ref="F302" si="47">G302+I302+J302+K302+L302+M302+N302+O302+P302+Q302</f>
        <v>656.81</v>
      </c>
      <c r="G302" s="7">
        <v>656.81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3">
        <v>0</v>
      </c>
    </row>
    <row r="303" spans="1:17" x14ac:dyDescent="0.25">
      <c r="A303" s="42" t="s">
        <v>73</v>
      </c>
      <c r="B303" s="44" t="s">
        <v>74</v>
      </c>
      <c r="C303" s="37" t="s">
        <v>0</v>
      </c>
      <c r="D303" s="7">
        <v>0</v>
      </c>
      <c r="E303" s="7">
        <v>0</v>
      </c>
      <c r="F303" s="18">
        <f>G303+I303+J303+K303+L303+M303+N303+O303+P303+Q303</f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3">
        <v>0</v>
      </c>
    </row>
    <row r="304" spans="1:17" x14ac:dyDescent="0.25">
      <c r="A304" s="42"/>
      <c r="B304" s="44"/>
      <c r="C304" s="37" t="s">
        <v>1</v>
      </c>
      <c r="D304" s="7">
        <v>0</v>
      </c>
      <c r="E304" s="7">
        <v>0</v>
      </c>
      <c r="F304" s="7">
        <f t="shared" ref="F304:F310" si="48">G304+I304+J304+K304+L304+M304+N304+O304+P304+Q304</f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3">
        <v>0</v>
      </c>
    </row>
    <row r="305" spans="1:17" x14ac:dyDescent="0.25">
      <c r="A305" s="42"/>
      <c r="B305" s="44"/>
      <c r="C305" s="37" t="s">
        <v>2</v>
      </c>
      <c r="D305" s="7">
        <v>0</v>
      </c>
      <c r="E305" s="7">
        <v>0</v>
      </c>
      <c r="F305" s="7">
        <f t="shared" si="48"/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3">
        <v>0</v>
      </c>
    </row>
    <row r="306" spans="1:17" x14ac:dyDescent="0.25">
      <c r="A306" s="42"/>
      <c r="B306" s="44"/>
      <c r="C306" s="37" t="s">
        <v>3</v>
      </c>
      <c r="D306" s="7">
        <v>0</v>
      </c>
      <c r="E306" s="7">
        <v>0</v>
      </c>
      <c r="F306" s="7">
        <f t="shared" si="48"/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3">
        <v>0</v>
      </c>
    </row>
    <row r="307" spans="1:17" x14ac:dyDescent="0.25">
      <c r="A307" s="42"/>
      <c r="B307" s="44"/>
      <c r="C307" s="37" t="s">
        <v>4</v>
      </c>
      <c r="D307" s="7">
        <v>0</v>
      </c>
      <c r="E307" s="7">
        <v>0</v>
      </c>
      <c r="F307" s="7">
        <f t="shared" si="48"/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3">
        <v>0</v>
      </c>
    </row>
    <row r="308" spans="1:17" x14ac:dyDescent="0.25">
      <c r="A308" s="42"/>
      <c r="B308" s="44"/>
      <c r="C308" s="37" t="s">
        <v>5</v>
      </c>
      <c r="D308" s="7">
        <v>0</v>
      </c>
      <c r="E308" s="7">
        <v>0</v>
      </c>
      <c r="F308" s="7">
        <f t="shared" si="48"/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3">
        <v>0</v>
      </c>
    </row>
    <row r="309" spans="1:17" x14ac:dyDescent="0.25">
      <c r="A309" s="42"/>
      <c r="B309" s="44"/>
      <c r="C309" s="37" t="s">
        <v>6</v>
      </c>
      <c r="D309" s="7">
        <v>398</v>
      </c>
      <c r="E309" s="7">
        <v>51.055</v>
      </c>
      <c r="F309" s="7">
        <f t="shared" si="48"/>
        <v>51.055</v>
      </c>
      <c r="G309" s="7">
        <v>51.055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3">
        <v>0</v>
      </c>
    </row>
    <row r="310" spans="1:17" x14ac:dyDescent="0.25">
      <c r="A310" s="42"/>
      <c r="B310" s="44"/>
      <c r="C310" s="37" t="s">
        <v>7</v>
      </c>
      <c r="D310" s="7">
        <v>909</v>
      </c>
      <c r="E310" s="7">
        <v>121.383</v>
      </c>
      <c r="F310" s="7">
        <f t="shared" si="48"/>
        <v>121.383</v>
      </c>
      <c r="G310" s="7">
        <v>121.383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3">
        <v>0</v>
      </c>
    </row>
    <row r="311" spans="1:17" x14ac:dyDescent="0.25">
      <c r="A311" s="42" t="s">
        <v>51</v>
      </c>
      <c r="B311" s="44" t="s">
        <v>75</v>
      </c>
      <c r="C311" s="37" t="s">
        <v>0</v>
      </c>
      <c r="D311" s="7">
        <v>232</v>
      </c>
      <c r="E311" s="7">
        <v>17.38</v>
      </c>
      <c r="F311" s="18">
        <f t="shared" ref="F311:F317" si="49">G311+I311+J311+K311+L311+M311+N311+O311+P311+Q311</f>
        <v>17.38</v>
      </c>
      <c r="G311" s="7">
        <v>17.38</v>
      </c>
      <c r="H311" s="7">
        <v>17.38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3">
        <v>0</v>
      </c>
    </row>
    <row r="312" spans="1:17" x14ac:dyDescent="0.25">
      <c r="A312" s="42"/>
      <c r="B312" s="44"/>
      <c r="C312" s="37" t="s">
        <v>1</v>
      </c>
      <c r="D312" s="7">
        <v>470</v>
      </c>
      <c r="E312" s="7">
        <v>35.22</v>
      </c>
      <c r="F312" s="7">
        <f t="shared" si="49"/>
        <v>35.22</v>
      </c>
      <c r="G312" s="7">
        <v>35.22</v>
      </c>
      <c r="H312" s="7">
        <v>35.22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3">
        <v>0</v>
      </c>
    </row>
    <row r="313" spans="1:17" x14ac:dyDescent="0.25">
      <c r="A313" s="42"/>
      <c r="B313" s="44"/>
      <c r="C313" s="37" t="s">
        <v>2</v>
      </c>
      <c r="D313" s="7">
        <v>340</v>
      </c>
      <c r="E313" s="7">
        <v>25.47</v>
      </c>
      <c r="F313" s="7">
        <f t="shared" si="49"/>
        <v>25.47</v>
      </c>
      <c r="G313" s="7">
        <v>25.47</v>
      </c>
      <c r="H313" s="7">
        <v>25.47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3">
        <v>0</v>
      </c>
    </row>
    <row r="314" spans="1:17" x14ac:dyDescent="0.25">
      <c r="A314" s="42"/>
      <c r="B314" s="44"/>
      <c r="C314" s="37" t="s">
        <v>3</v>
      </c>
      <c r="D314" s="7">
        <v>617</v>
      </c>
      <c r="E314" s="7">
        <v>46.23</v>
      </c>
      <c r="F314" s="7">
        <f t="shared" si="49"/>
        <v>46.23</v>
      </c>
      <c r="G314" s="7">
        <v>46.23</v>
      </c>
      <c r="H314" s="7">
        <v>46.23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3">
        <v>0</v>
      </c>
    </row>
    <row r="315" spans="1:17" x14ac:dyDescent="0.25">
      <c r="A315" s="42"/>
      <c r="B315" s="44"/>
      <c r="C315" s="37" t="s">
        <v>4</v>
      </c>
      <c r="D315" s="7">
        <v>686.3</v>
      </c>
      <c r="E315" s="7">
        <v>51.42</v>
      </c>
      <c r="F315" s="7">
        <f t="shared" si="49"/>
        <v>51.42</v>
      </c>
      <c r="G315" s="7">
        <v>51.42</v>
      </c>
      <c r="H315" s="7">
        <v>51.42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3">
        <v>0</v>
      </c>
    </row>
    <row r="316" spans="1:17" x14ac:dyDescent="0.25">
      <c r="A316" s="42"/>
      <c r="B316" s="44"/>
      <c r="C316" s="37" t="s">
        <v>5</v>
      </c>
      <c r="D316" s="7">
        <v>533.29999999999995</v>
      </c>
      <c r="E316" s="7">
        <v>39.96</v>
      </c>
      <c r="F316" s="7">
        <f t="shared" si="49"/>
        <v>39.96</v>
      </c>
      <c r="G316" s="7">
        <v>39.96</v>
      </c>
      <c r="H316" s="7">
        <v>39.96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3">
        <v>0</v>
      </c>
    </row>
    <row r="317" spans="1:17" x14ac:dyDescent="0.25">
      <c r="A317" s="42"/>
      <c r="B317" s="44"/>
      <c r="C317" s="37" t="s">
        <v>6</v>
      </c>
      <c r="D317" s="7">
        <v>980</v>
      </c>
      <c r="E317" s="7">
        <v>73.5</v>
      </c>
      <c r="F317" s="7">
        <f t="shared" si="49"/>
        <v>73.5</v>
      </c>
      <c r="G317" s="7">
        <v>73.5</v>
      </c>
      <c r="H317" s="7">
        <v>73.5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3">
        <v>0</v>
      </c>
    </row>
    <row r="318" spans="1:17" x14ac:dyDescent="0.25">
      <c r="A318" s="42"/>
      <c r="B318" s="44"/>
      <c r="C318" s="37" t="s">
        <v>7</v>
      </c>
      <c r="D318" s="7">
        <v>1320.7</v>
      </c>
      <c r="E318" s="7">
        <v>200.79</v>
      </c>
      <c r="F318" s="7">
        <f t="shared" ref="F318" si="50">G318+I318+J318+K318+L318+M318+N318+O318+P318+Q318</f>
        <v>200.79</v>
      </c>
      <c r="G318" s="7">
        <v>200.79</v>
      </c>
      <c r="H318" s="7">
        <v>200.79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3">
        <v>0</v>
      </c>
    </row>
    <row r="319" spans="1:17" x14ac:dyDescent="0.25">
      <c r="A319" s="42" t="s">
        <v>76</v>
      </c>
      <c r="B319" s="44" t="s">
        <v>77</v>
      </c>
      <c r="C319" s="37" t="s">
        <v>0</v>
      </c>
      <c r="D319" s="7">
        <v>10934</v>
      </c>
      <c r="E319" s="7">
        <v>1678</v>
      </c>
      <c r="F319" s="18">
        <f>G319+I319+J319+K319+L319+M319+N319+O319+P319+Q319</f>
        <v>1678</v>
      </c>
      <c r="G319" s="7">
        <v>215</v>
      </c>
      <c r="H319" s="7">
        <v>0</v>
      </c>
      <c r="I319" s="7">
        <v>1278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3">
        <v>185</v>
      </c>
    </row>
    <row r="320" spans="1:17" x14ac:dyDescent="0.25">
      <c r="A320" s="42"/>
      <c r="B320" s="44"/>
      <c r="C320" s="37" t="s">
        <v>1</v>
      </c>
      <c r="D320" s="7">
        <v>11442</v>
      </c>
      <c r="E320" s="7">
        <v>1780</v>
      </c>
      <c r="F320" s="7">
        <f>G320+I320+J320+K320+L320+M320+N320+O320+P320+Q320</f>
        <v>1780</v>
      </c>
      <c r="G320" s="7">
        <v>203</v>
      </c>
      <c r="H320" s="7">
        <v>0</v>
      </c>
      <c r="I320" s="7">
        <v>1294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3">
        <v>283</v>
      </c>
    </row>
    <row r="321" spans="1:17" x14ac:dyDescent="0.25">
      <c r="A321" s="42"/>
      <c r="B321" s="44"/>
      <c r="C321" s="37" t="s">
        <v>2</v>
      </c>
      <c r="D321" s="7">
        <v>8925</v>
      </c>
      <c r="E321" s="7">
        <v>1582</v>
      </c>
      <c r="F321" s="7">
        <f>G321+I321+J321+K321+L321+M321+N321+O321+P321+Q321</f>
        <v>1582</v>
      </c>
      <c r="G321" s="7">
        <v>167</v>
      </c>
      <c r="H321" s="7">
        <v>0</v>
      </c>
      <c r="I321" s="7">
        <v>1168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3">
        <v>247</v>
      </c>
    </row>
    <row r="322" spans="1:17" x14ac:dyDescent="0.25">
      <c r="A322" s="42"/>
      <c r="B322" s="44"/>
      <c r="C322" s="37" t="s">
        <v>3</v>
      </c>
      <c r="D322" s="7">
        <v>9169</v>
      </c>
      <c r="E322" s="7">
        <v>1496</v>
      </c>
      <c r="F322" s="7">
        <f t="shared" ref="F322:F326" si="51">G322+I322+J322+K322+L322+M322+N322+O322+P322+Q322</f>
        <v>1496</v>
      </c>
      <c r="G322" s="7">
        <v>201</v>
      </c>
      <c r="H322" s="7">
        <v>0</v>
      </c>
      <c r="I322" s="7">
        <v>1083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3">
        <v>212</v>
      </c>
    </row>
    <row r="323" spans="1:17" x14ac:dyDescent="0.25">
      <c r="A323" s="42"/>
      <c r="B323" s="44"/>
      <c r="C323" s="37" t="s">
        <v>4</v>
      </c>
      <c r="D323" s="7">
        <v>9881</v>
      </c>
      <c r="E323" s="7">
        <v>1598</v>
      </c>
      <c r="F323" s="7">
        <f t="shared" si="51"/>
        <v>1598</v>
      </c>
      <c r="G323" s="7">
        <v>180</v>
      </c>
      <c r="H323" s="7">
        <v>0</v>
      </c>
      <c r="I323" s="7">
        <v>1284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3">
        <v>134</v>
      </c>
    </row>
    <row r="324" spans="1:17" x14ac:dyDescent="0.25">
      <c r="A324" s="42"/>
      <c r="B324" s="44"/>
      <c r="C324" s="37" t="s">
        <v>5</v>
      </c>
      <c r="D324" s="7">
        <v>6410</v>
      </c>
      <c r="E324" s="7">
        <v>1227</v>
      </c>
      <c r="F324" s="7">
        <f t="shared" si="51"/>
        <v>1227</v>
      </c>
      <c r="G324" s="7">
        <v>119</v>
      </c>
      <c r="H324" s="7">
        <v>0</v>
      </c>
      <c r="I324" s="7">
        <v>1014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3">
        <v>94</v>
      </c>
    </row>
    <row r="325" spans="1:17" x14ac:dyDescent="0.25">
      <c r="A325" s="42"/>
      <c r="B325" s="44"/>
      <c r="C325" s="37" t="s">
        <v>6</v>
      </c>
      <c r="D325" s="7">
        <v>6155</v>
      </c>
      <c r="E325" s="7">
        <v>1182</v>
      </c>
      <c r="F325" s="7">
        <f t="shared" si="51"/>
        <v>1182</v>
      </c>
      <c r="G325" s="7">
        <v>79</v>
      </c>
      <c r="H325" s="7">
        <v>0</v>
      </c>
      <c r="I325" s="7">
        <v>969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3">
        <v>134</v>
      </c>
    </row>
    <row r="326" spans="1:17" x14ac:dyDescent="0.25">
      <c r="A326" s="42"/>
      <c r="B326" s="44"/>
      <c r="C326" s="37" t="s">
        <v>7</v>
      </c>
      <c r="D326" s="7">
        <v>4736</v>
      </c>
      <c r="E326" s="7">
        <v>1123</v>
      </c>
      <c r="F326" s="7">
        <f t="shared" si="51"/>
        <v>1123</v>
      </c>
      <c r="G326" s="7">
        <v>53</v>
      </c>
      <c r="H326" s="7">
        <v>0</v>
      </c>
      <c r="I326" s="7">
        <v>982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3">
        <v>88</v>
      </c>
    </row>
    <row r="327" spans="1:17" x14ac:dyDescent="0.25">
      <c r="A327" s="42" t="s">
        <v>78</v>
      </c>
      <c r="B327" s="44" t="s">
        <v>79</v>
      </c>
      <c r="C327" s="37" t="s">
        <v>0</v>
      </c>
      <c r="D327" s="7">
        <v>1200.74</v>
      </c>
      <c r="E327" s="7">
        <v>1200.74</v>
      </c>
      <c r="F327" s="18">
        <f t="shared" ref="F327:F333" si="52">G327+I327+J327+K327+L327+M327+N327+O327+P327+Q327</f>
        <v>1200.74</v>
      </c>
      <c r="G327" s="7">
        <v>1200.74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3">
        <v>0</v>
      </c>
    </row>
    <row r="328" spans="1:17" x14ac:dyDescent="0.25">
      <c r="A328" s="42"/>
      <c r="B328" s="44"/>
      <c r="C328" s="37" t="s">
        <v>1</v>
      </c>
      <c r="D328" s="7">
        <v>906.58</v>
      </c>
      <c r="E328" s="7">
        <v>906.58</v>
      </c>
      <c r="F328" s="7">
        <f t="shared" si="52"/>
        <v>906.58</v>
      </c>
      <c r="G328" s="7">
        <v>906.58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3">
        <v>0</v>
      </c>
    </row>
    <row r="329" spans="1:17" x14ac:dyDescent="0.25">
      <c r="A329" s="42"/>
      <c r="B329" s="44"/>
      <c r="C329" s="37" t="s">
        <v>2</v>
      </c>
      <c r="D329" s="7">
        <v>834.21</v>
      </c>
      <c r="E329" s="7">
        <v>834.21</v>
      </c>
      <c r="F329" s="7">
        <f t="shared" si="52"/>
        <v>834.21</v>
      </c>
      <c r="G329" s="7">
        <v>834.21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3">
        <v>0</v>
      </c>
    </row>
    <row r="330" spans="1:17" x14ac:dyDescent="0.25">
      <c r="A330" s="42"/>
      <c r="B330" s="44"/>
      <c r="C330" s="37" t="s">
        <v>3</v>
      </c>
      <c r="D330" s="7">
        <v>721.38</v>
      </c>
      <c r="E330" s="7">
        <v>721.38</v>
      </c>
      <c r="F330" s="7">
        <f t="shared" si="52"/>
        <v>721.38</v>
      </c>
      <c r="G330" s="7">
        <v>721.38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3">
        <v>0</v>
      </c>
    </row>
    <row r="331" spans="1:17" x14ac:dyDescent="0.25">
      <c r="A331" s="42"/>
      <c r="B331" s="44"/>
      <c r="C331" s="37" t="s">
        <v>4</v>
      </c>
      <c r="D331" s="7">
        <v>853.5</v>
      </c>
      <c r="E331" s="7">
        <v>853.5</v>
      </c>
      <c r="F331" s="7">
        <f t="shared" si="52"/>
        <v>853.5</v>
      </c>
      <c r="G331" s="7">
        <v>853.5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3">
        <v>0</v>
      </c>
    </row>
    <row r="332" spans="1:17" x14ac:dyDescent="0.25">
      <c r="A332" s="42"/>
      <c r="B332" s="44"/>
      <c r="C332" s="37" t="s">
        <v>5</v>
      </c>
      <c r="D332" s="7">
        <v>758.66</v>
      </c>
      <c r="E332" s="7">
        <v>758.66</v>
      </c>
      <c r="F332" s="7">
        <f t="shared" si="52"/>
        <v>758.66</v>
      </c>
      <c r="G332" s="7">
        <v>758.66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3">
        <v>0</v>
      </c>
    </row>
    <row r="333" spans="1:17" x14ac:dyDescent="0.25">
      <c r="A333" s="42"/>
      <c r="B333" s="44"/>
      <c r="C333" s="37" t="s">
        <v>6</v>
      </c>
      <c r="D333" s="7">
        <v>836.31</v>
      </c>
      <c r="E333" s="7">
        <v>836.31</v>
      </c>
      <c r="F333" s="7">
        <f t="shared" si="52"/>
        <v>836.31</v>
      </c>
      <c r="G333" s="7">
        <v>836.31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3">
        <v>0</v>
      </c>
    </row>
    <row r="334" spans="1:17" x14ac:dyDescent="0.25">
      <c r="A334" s="42"/>
      <c r="B334" s="44"/>
      <c r="C334" s="37" t="s">
        <v>7</v>
      </c>
      <c r="D334" s="7">
        <v>2344.38</v>
      </c>
      <c r="E334" s="7">
        <v>2344.38</v>
      </c>
      <c r="F334" s="7">
        <f t="shared" ref="F334" si="53">G334+I334+J334+K334+L334+M334+N334+O334+P334+Q334</f>
        <v>2344.38</v>
      </c>
      <c r="G334" s="7">
        <v>2344.38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3">
        <v>0</v>
      </c>
    </row>
    <row r="335" spans="1:17" ht="15.75" customHeight="1" x14ac:dyDescent="0.25">
      <c r="A335" s="42" t="s">
        <v>44</v>
      </c>
      <c r="B335" s="44" t="s">
        <v>45</v>
      </c>
      <c r="C335" s="37" t="s">
        <v>0</v>
      </c>
      <c r="D335" s="7">
        <v>0</v>
      </c>
      <c r="E335" s="7">
        <v>0</v>
      </c>
      <c r="F335" s="7">
        <f>G335+I335+J335+K335+L335+M335+N335+O335+P335+Q335</f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3">
        <v>0</v>
      </c>
    </row>
    <row r="336" spans="1:17" x14ac:dyDescent="0.25">
      <c r="A336" s="42"/>
      <c r="B336" s="44"/>
      <c r="C336" s="37" t="s">
        <v>1</v>
      </c>
      <c r="D336" s="7">
        <v>0</v>
      </c>
      <c r="E336" s="7">
        <v>0</v>
      </c>
      <c r="F336" s="7">
        <f t="shared" ref="F336:F342" si="54">G336+I336+J336+K336+L336+M336+N336+O336+P336+Q336</f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3">
        <v>0</v>
      </c>
    </row>
    <row r="337" spans="1:17" x14ac:dyDescent="0.25">
      <c r="A337" s="42"/>
      <c r="B337" s="44"/>
      <c r="C337" s="37" t="s">
        <v>2</v>
      </c>
      <c r="D337" s="7">
        <v>0</v>
      </c>
      <c r="E337" s="7">
        <v>0</v>
      </c>
      <c r="F337" s="7">
        <f t="shared" si="54"/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3">
        <v>0</v>
      </c>
    </row>
    <row r="338" spans="1:17" x14ac:dyDescent="0.25">
      <c r="A338" s="42"/>
      <c r="B338" s="44"/>
      <c r="C338" s="37" t="s">
        <v>3</v>
      </c>
      <c r="D338" s="7">
        <v>0</v>
      </c>
      <c r="E338" s="7">
        <v>0</v>
      </c>
      <c r="F338" s="7">
        <f t="shared" si="54"/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3">
        <v>0</v>
      </c>
    </row>
    <row r="339" spans="1:17" x14ac:dyDescent="0.25">
      <c r="A339" s="42"/>
      <c r="B339" s="44"/>
      <c r="C339" s="37" t="s">
        <v>4</v>
      </c>
      <c r="D339" s="7">
        <v>0</v>
      </c>
      <c r="E339" s="7">
        <v>0</v>
      </c>
      <c r="F339" s="7">
        <f t="shared" si="54"/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3">
        <v>0</v>
      </c>
    </row>
    <row r="340" spans="1:17" x14ac:dyDescent="0.25">
      <c r="A340" s="42"/>
      <c r="B340" s="44"/>
      <c r="C340" s="37" t="s">
        <v>5</v>
      </c>
      <c r="D340" s="7">
        <v>967.90700000000004</v>
      </c>
      <c r="E340" s="7">
        <v>967.90700000000004</v>
      </c>
      <c r="F340" s="7">
        <f t="shared" si="54"/>
        <v>967.90700000000004</v>
      </c>
      <c r="G340" s="7">
        <v>967.90700000000004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3">
        <v>0</v>
      </c>
    </row>
    <row r="341" spans="1:17" x14ac:dyDescent="0.25">
      <c r="A341" s="42"/>
      <c r="B341" s="44"/>
      <c r="C341" s="37" t="s">
        <v>6</v>
      </c>
      <c r="D341" s="7">
        <v>2060.7199999999998</v>
      </c>
      <c r="E341" s="7">
        <v>2060.7199999999998</v>
      </c>
      <c r="F341" s="7">
        <f t="shared" si="54"/>
        <v>2060.7199999999998</v>
      </c>
      <c r="G341" s="7">
        <v>2060.7199999999998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3">
        <v>0</v>
      </c>
    </row>
    <row r="342" spans="1:17" ht="16.5" thickBot="1" x14ac:dyDescent="0.3">
      <c r="A342" s="64"/>
      <c r="B342" s="63"/>
      <c r="C342" s="39" t="s">
        <v>7</v>
      </c>
      <c r="D342" s="17">
        <v>2377.37</v>
      </c>
      <c r="E342" s="17">
        <v>2377.37</v>
      </c>
      <c r="F342" s="17">
        <f t="shared" si="54"/>
        <v>2377.37</v>
      </c>
      <c r="G342" s="17">
        <v>2377.37</v>
      </c>
      <c r="H342" s="17">
        <v>0</v>
      </c>
      <c r="I342" s="17">
        <v>0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  <c r="O342" s="17">
        <v>0</v>
      </c>
      <c r="P342" s="17">
        <v>0</v>
      </c>
      <c r="Q342" s="23">
        <v>0</v>
      </c>
    </row>
    <row r="343" spans="1:17" ht="18.75" x14ac:dyDescent="0.25">
      <c r="A343" s="57" t="s">
        <v>99</v>
      </c>
      <c r="B343" s="58"/>
      <c r="C343" s="12" t="s">
        <v>0</v>
      </c>
      <c r="D343" s="33">
        <f t="shared" ref="D343:Q343" si="55">D7+D15+D23+D31+D39+D47+D55+D63+D71+D79+D87+D95+D103+D111+D119+D127+D135+D143+D151+D159+D167+D175+D183+D191+D199+D207+D215+D223+D231+D239+D247+D255+D263+D271+D279+D287+D295+D303+D311+D319+D327+D335</f>
        <v>1125206.0842286965</v>
      </c>
      <c r="E343" s="33">
        <f t="shared" si="55"/>
        <v>1237247.9606447022</v>
      </c>
      <c r="F343" s="33">
        <f t="shared" si="55"/>
        <v>1137873.1276458534</v>
      </c>
      <c r="G343" s="33">
        <f t="shared" si="55"/>
        <v>188805.78137252157</v>
      </c>
      <c r="H343" s="33">
        <f t="shared" si="55"/>
        <v>78610.658955231585</v>
      </c>
      <c r="I343" s="33">
        <f t="shared" si="55"/>
        <v>587167.42027333193</v>
      </c>
      <c r="J343" s="33">
        <f t="shared" si="55"/>
        <v>7197.4290000000001</v>
      </c>
      <c r="K343" s="33">
        <f t="shared" si="55"/>
        <v>0</v>
      </c>
      <c r="L343" s="33">
        <f t="shared" si="55"/>
        <v>256333.405</v>
      </c>
      <c r="M343" s="33">
        <f t="shared" si="55"/>
        <v>206.63800000000001</v>
      </c>
      <c r="N343" s="33">
        <f t="shared" si="55"/>
        <v>0</v>
      </c>
      <c r="O343" s="33">
        <f t="shared" si="55"/>
        <v>73750.290000000008</v>
      </c>
      <c r="P343" s="33">
        <f t="shared" si="55"/>
        <v>613</v>
      </c>
      <c r="Q343" s="15">
        <f t="shared" si="55"/>
        <v>23799.163999999997</v>
      </c>
    </row>
    <row r="344" spans="1:17" ht="18.75" x14ac:dyDescent="0.25">
      <c r="A344" s="59"/>
      <c r="B344" s="60"/>
      <c r="C344" s="13" t="s">
        <v>1</v>
      </c>
      <c r="D344" s="28">
        <f t="shared" ref="D344:Q344" si="56">D8+D16+D24+D32+D40+D48+D56+D64+D72+D80+D88+D96+D104+D112+D120+D128+D136+D144+D152+D160+D168+D176+D184+D192+D200+D208+D216+D224+D232+D240+D248+D256+D264+D272+D280+D288+D296+D304+D312+D320+D328+D336</f>
        <v>1143264.6555324791</v>
      </c>
      <c r="E344" s="28">
        <f t="shared" si="56"/>
        <v>1244813.8458763154</v>
      </c>
      <c r="F344" s="28">
        <f t="shared" si="56"/>
        <v>1126091.6985603212</v>
      </c>
      <c r="G344" s="28">
        <f t="shared" si="56"/>
        <v>187689.73727109758</v>
      </c>
      <c r="H344" s="28">
        <f t="shared" si="56"/>
        <v>77761.60839794419</v>
      </c>
      <c r="I344" s="28">
        <f t="shared" si="56"/>
        <v>583202.68628922373</v>
      </c>
      <c r="J344" s="28">
        <f t="shared" si="56"/>
        <v>5927.2129999999997</v>
      </c>
      <c r="K344" s="28">
        <f t="shared" si="56"/>
        <v>0</v>
      </c>
      <c r="L344" s="28">
        <f t="shared" si="56"/>
        <v>253210.27900000001</v>
      </c>
      <c r="M344" s="28">
        <f t="shared" si="56"/>
        <v>297.524</v>
      </c>
      <c r="N344" s="28">
        <f t="shared" si="56"/>
        <v>0</v>
      </c>
      <c r="O344" s="28">
        <f t="shared" si="56"/>
        <v>76276.100000000006</v>
      </c>
      <c r="P344" s="28">
        <f t="shared" si="56"/>
        <v>746.10000000000014</v>
      </c>
      <c r="Q344" s="34">
        <f t="shared" si="56"/>
        <v>18742.059000000012</v>
      </c>
    </row>
    <row r="345" spans="1:17" ht="18.75" x14ac:dyDescent="0.25">
      <c r="A345" s="59"/>
      <c r="B345" s="60"/>
      <c r="C345" s="13" t="s">
        <v>2</v>
      </c>
      <c r="D345" s="28">
        <f t="shared" ref="D345:Q345" si="57">D9+D17+D25+D33+D41+D49+D57+D65+D73+D81+D89+D97+D105+D113+D121+D129+D137+D145+D153+D161+D169+D177+D185+D193+D201+D209+D217+D225+D233+D241+D249+D257+D265+D273+D281+D289+D297+D305+D313+D321+D329+D337</f>
        <v>1002868.2833095948</v>
      </c>
      <c r="E345" s="28">
        <f t="shared" si="57"/>
        <v>1110650.620312358</v>
      </c>
      <c r="F345" s="28">
        <f t="shared" si="57"/>
        <v>994316.5012879878</v>
      </c>
      <c r="G345" s="28">
        <f t="shared" si="57"/>
        <v>167419.84615454954</v>
      </c>
      <c r="H345" s="28">
        <f t="shared" si="57"/>
        <v>55211.408000000003</v>
      </c>
      <c r="I345" s="28">
        <f t="shared" si="57"/>
        <v>493862.76626746415</v>
      </c>
      <c r="J345" s="28">
        <f t="shared" si="57"/>
        <v>7079.0749999999998</v>
      </c>
      <c r="K345" s="28">
        <f t="shared" si="57"/>
        <v>0</v>
      </c>
      <c r="L345" s="28">
        <f t="shared" si="57"/>
        <v>237983.64596921872</v>
      </c>
      <c r="M345" s="28">
        <f t="shared" si="57"/>
        <v>269.76799999999997</v>
      </c>
      <c r="N345" s="28">
        <f t="shared" si="57"/>
        <v>0</v>
      </c>
      <c r="O345" s="28">
        <f t="shared" si="57"/>
        <v>67947.41</v>
      </c>
      <c r="P345" s="28">
        <f t="shared" si="57"/>
        <v>625.5</v>
      </c>
      <c r="Q345" s="34">
        <f t="shared" si="57"/>
        <v>19128.489896755498</v>
      </c>
    </row>
    <row r="346" spans="1:17" ht="18.75" x14ac:dyDescent="0.25">
      <c r="A346" s="59"/>
      <c r="B346" s="60"/>
      <c r="C346" s="13" t="s">
        <v>3</v>
      </c>
      <c r="D346" s="28">
        <f t="shared" ref="D346:Q346" si="58">D10+D18+D26+D34+D42+D50+D58+D66+D74+D82+D90+D98+D106+D114+D122+D130+D138+D146+D154+D162+D170+D178+D186+D194+D202+D210+D218+D226+D234+D242+D250+D258+D266+D274+D282+D290+D298+D306+D314+D322+D330+D338</f>
        <v>980257.82013429189</v>
      </c>
      <c r="E346" s="28">
        <f t="shared" si="58"/>
        <v>1109029.8724412208</v>
      </c>
      <c r="F346" s="28">
        <f t="shared" si="58"/>
        <v>1009144.3609000001</v>
      </c>
      <c r="G346" s="28">
        <f t="shared" si="58"/>
        <v>179555.26690000002</v>
      </c>
      <c r="H346" s="28">
        <f t="shared" si="58"/>
        <v>40757.112000000001</v>
      </c>
      <c r="I346" s="28">
        <f t="shared" si="58"/>
        <v>503602.85700000002</v>
      </c>
      <c r="J346" s="28">
        <f t="shared" si="58"/>
        <v>6631.2960000000003</v>
      </c>
      <c r="K346" s="28">
        <f t="shared" si="58"/>
        <v>0</v>
      </c>
      <c r="L346" s="28">
        <f t="shared" si="58"/>
        <v>236907.253</v>
      </c>
      <c r="M346" s="28">
        <f t="shared" si="58"/>
        <v>280.75599999999997</v>
      </c>
      <c r="N346" s="28">
        <f t="shared" si="58"/>
        <v>0</v>
      </c>
      <c r="O346" s="28">
        <f t="shared" si="58"/>
        <v>64984.169999999991</v>
      </c>
      <c r="P346" s="28">
        <f t="shared" si="58"/>
        <v>565.4</v>
      </c>
      <c r="Q346" s="34">
        <f t="shared" si="58"/>
        <v>16617.362000000005</v>
      </c>
    </row>
    <row r="347" spans="1:17" ht="18.75" x14ac:dyDescent="0.25">
      <c r="A347" s="59"/>
      <c r="B347" s="60"/>
      <c r="C347" s="13" t="s">
        <v>4</v>
      </c>
      <c r="D347" s="28">
        <f t="shared" ref="D347:Q347" si="59">D11+D19+D27+D35+D43+D51+D59+D67+D75+D83+D91+D99+D107+D115+D123+D131+D139+D147+D155+D163+D171+D179+D187+D195+D203+D211+D219+D227+D235+D243+D251+D259+D267+D275+D283+D291+D299+D307+D315+D323+D331+D339</f>
        <v>1137936.0572922404</v>
      </c>
      <c r="E347" s="28">
        <f t="shared" si="59"/>
        <v>1249750.6158286033</v>
      </c>
      <c r="F347" s="28">
        <f t="shared" si="59"/>
        <v>1098158.0598572721</v>
      </c>
      <c r="G347" s="28">
        <f t="shared" si="59"/>
        <v>201295.75585727228</v>
      </c>
      <c r="H347" s="28">
        <f t="shared" si="59"/>
        <v>44583.5196</v>
      </c>
      <c r="I347" s="28">
        <f t="shared" si="59"/>
        <v>519677.61599999998</v>
      </c>
      <c r="J347" s="28">
        <f t="shared" si="59"/>
        <v>7651.8370000000004</v>
      </c>
      <c r="K347" s="28">
        <f t="shared" si="59"/>
        <v>0</v>
      </c>
      <c r="L347" s="28">
        <f t="shared" si="59"/>
        <v>263674.34100000001</v>
      </c>
      <c r="M347" s="28">
        <f t="shared" si="59"/>
        <v>213.078</v>
      </c>
      <c r="N347" s="28">
        <f t="shared" si="59"/>
        <v>0</v>
      </c>
      <c r="O347" s="28">
        <f t="shared" si="59"/>
        <v>85577.475999999995</v>
      </c>
      <c r="P347" s="28">
        <f t="shared" si="59"/>
        <v>662.7</v>
      </c>
      <c r="Q347" s="34">
        <f t="shared" si="59"/>
        <v>19405.256000000005</v>
      </c>
    </row>
    <row r="348" spans="1:17" ht="18.75" x14ac:dyDescent="0.25">
      <c r="A348" s="59"/>
      <c r="B348" s="60"/>
      <c r="C348" s="13" t="s">
        <v>5</v>
      </c>
      <c r="D348" s="28">
        <f t="shared" ref="D348:Q348" si="60">D12+D20+D28+D36+D44+D52+D60+D68+D76+D84+D92+D100+D108+D116+D124+D132+D140+D148+D156+D164+D172+D180+D188+D196+D204+D212+D220+D228+D236+D244+D252+D260+D268+D276+D284+D292+D300+D308+D316+D324+D332+D340</f>
        <v>992367.87775469536</v>
      </c>
      <c r="E348" s="28">
        <f t="shared" si="60"/>
        <v>1147972.8344955721</v>
      </c>
      <c r="F348" s="28">
        <f t="shared" si="60"/>
        <v>971060.95890000032</v>
      </c>
      <c r="G348" s="28">
        <f t="shared" si="60"/>
        <v>156405.05399999997</v>
      </c>
      <c r="H348" s="28">
        <f t="shared" si="60"/>
        <v>23110.5864</v>
      </c>
      <c r="I348" s="28">
        <f t="shared" si="60"/>
        <v>454443.25199999998</v>
      </c>
      <c r="J348" s="28">
        <f t="shared" si="60"/>
        <v>7360.5860000000002</v>
      </c>
      <c r="K348" s="28">
        <f t="shared" si="60"/>
        <v>0</v>
      </c>
      <c r="L348" s="28">
        <f t="shared" si="60"/>
        <v>259066.726</v>
      </c>
      <c r="M348" s="28">
        <f t="shared" si="60"/>
        <v>171.75800000000001</v>
      </c>
      <c r="N348" s="28">
        <f t="shared" si="60"/>
        <v>0</v>
      </c>
      <c r="O348" s="28">
        <f t="shared" si="60"/>
        <v>78289.855999999985</v>
      </c>
      <c r="P348" s="28">
        <f t="shared" si="60"/>
        <v>747.7</v>
      </c>
      <c r="Q348" s="34">
        <f t="shared" si="60"/>
        <v>14576.026900000006</v>
      </c>
    </row>
    <row r="349" spans="1:17" ht="18.75" x14ac:dyDescent="0.25">
      <c r="A349" s="59"/>
      <c r="B349" s="60"/>
      <c r="C349" s="13" t="s">
        <v>6</v>
      </c>
      <c r="D349" s="28">
        <f t="shared" ref="D349:Q349" si="61">D13+D21+D29+D37+D45+D53+D61+D69+D77+D85+D93+D101+D109+D117+D125+D133+D141+D149+D157+D165+D173+D181+D189+D197+D205+D213+D221+D229+D237+D245+D253+D261+D269+D277+D285+D293+D301+D309+D317+D325+D333+D341</f>
        <v>930350.88363008236</v>
      </c>
      <c r="E349" s="28">
        <f t="shared" si="61"/>
        <v>1062303.0958082196</v>
      </c>
      <c r="F349" s="28">
        <f t="shared" si="61"/>
        <v>901170.67730999994</v>
      </c>
      <c r="G349" s="28">
        <f t="shared" si="61"/>
        <v>149886.63947000002</v>
      </c>
      <c r="H349" s="28">
        <f t="shared" si="61"/>
        <v>21115.627470000003</v>
      </c>
      <c r="I349" s="28">
        <f t="shared" si="61"/>
        <v>428631.88579999999</v>
      </c>
      <c r="J349" s="28">
        <f t="shared" si="61"/>
        <v>7005.2640000000001</v>
      </c>
      <c r="K349" s="28">
        <f t="shared" si="61"/>
        <v>0</v>
      </c>
      <c r="L349" s="28">
        <f t="shared" si="61"/>
        <v>234057.83600000001</v>
      </c>
      <c r="M349" s="28">
        <f t="shared" si="61"/>
        <v>278.68299999999999</v>
      </c>
      <c r="N349" s="28">
        <f t="shared" si="61"/>
        <v>0</v>
      </c>
      <c r="O349" s="28">
        <f t="shared" si="61"/>
        <v>67104.004999999976</v>
      </c>
      <c r="P349" s="28">
        <f t="shared" si="61"/>
        <v>627.39999999999986</v>
      </c>
      <c r="Q349" s="34">
        <f t="shared" si="61"/>
        <v>13578.964040000001</v>
      </c>
    </row>
    <row r="350" spans="1:17" ht="19.5" thickBot="1" x14ac:dyDescent="0.3">
      <c r="A350" s="61"/>
      <c r="B350" s="62"/>
      <c r="C350" s="14" t="s">
        <v>7</v>
      </c>
      <c r="D350" s="32">
        <f t="shared" ref="D350:Q350" si="62">D14+D22+D30+D38+D46+D54+D62+D70+D78+D86+D94+D102+D110+D118+D126+D134+D142+D150+D158+D166+D174+D182+D190+D198+D206+D214+D222+D230+D238+D246+D254+D262+D270+D278+D286+D294+D302+D310+D318+D326+D334+D342</f>
        <v>932062.20387372584</v>
      </c>
      <c r="E350" s="32">
        <f t="shared" si="62"/>
        <v>1031031.4087505671</v>
      </c>
      <c r="F350" s="32">
        <f t="shared" si="62"/>
        <v>885593.04258000012</v>
      </c>
      <c r="G350" s="32">
        <f t="shared" si="62"/>
        <v>159251.15218399998</v>
      </c>
      <c r="H350" s="32">
        <f t="shared" si="62"/>
        <v>20796.942000000003</v>
      </c>
      <c r="I350" s="32">
        <f t="shared" si="62"/>
        <v>417734.3308</v>
      </c>
      <c r="J350" s="32">
        <f t="shared" si="62"/>
        <v>6911.5630000000001</v>
      </c>
      <c r="K350" s="32">
        <f t="shared" si="62"/>
        <v>24.873999999999999</v>
      </c>
      <c r="L350" s="32">
        <f t="shared" si="62"/>
        <v>222645.06899999999</v>
      </c>
      <c r="M350" s="32">
        <f t="shared" si="62"/>
        <v>185.41199999999998</v>
      </c>
      <c r="N350" s="32">
        <f t="shared" si="62"/>
        <v>0</v>
      </c>
      <c r="O350" s="32">
        <f t="shared" si="62"/>
        <v>66936.506000000008</v>
      </c>
      <c r="P350" s="32">
        <f t="shared" si="62"/>
        <v>802</v>
      </c>
      <c r="Q350" s="35">
        <f t="shared" si="62"/>
        <v>11102.135596000004</v>
      </c>
    </row>
    <row r="351" spans="1:17" x14ac:dyDescent="0.25">
      <c r="A351" s="2"/>
      <c r="B351" s="26"/>
      <c r="C351" s="11"/>
    </row>
  </sheetData>
  <mergeCells count="92">
    <mergeCell ref="A343:B350"/>
    <mergeCell ref="B327:B334"/>
    <mergeCell ref="B335:B342"/>
    <mergeCell ref="B287:B294"/>
    <mergeCell ref="B295:B302"/>
    <mergeCell ref="B303:B310"/>
    <mergeCell ref="B311:B318"/>
    <mergeCell ref="B319:B326"/>
    <mergeCell ref="A303:A310"/>
    <mergeCell ref="A311:A318"/>
    <mergeCell ref="A319:A326"/>
    <mergeCell ref="A327:A334"/>
    <mergeCell ref="A335:A342"/>
    <mergeCell ref="B135:B142"/>
    <mergeCell ref="B95:B102"/>
    <mergeCell ref="B103:B110"/>
    <mergeCell ref="B111:B118"/>
    <mergeCell ref="B119:B126"/>
    <mergeCell ref="B143:B150"/>
    <mergeCell ref="B151:B158"/>
    <mergeCell ref="B159:B166"/>
    <mergeCell ref="B247:B254"/>
    <mergeCell ref="B207:B214"/>
    <mergeCell ref="B215:B222"/>
    <mergeCell ref="B223:B230"/>
    <mergeCell ref="B231:B238"/>
    <mergeCell ref="B239:B246"/>
    <mergeCell ref="B191:B198"/>
    <mergeCell ref="B199:B206"/>
    <mergeCell ref="A127:A134"/>
    <mergeCell ref="B127:B134"/>
    <mergeCell ref="A279:A286"/>
    <mergeCell ref="A287:A294"/>
    <mergeCell ref="A295:A302"/>
    <mergeCell ref="A135:A142"/>
    <mergeCell ref="A143:A150"/>
    <mergeCell ref="A151:A158"/>
    <mergeCell ref="A199:A206"/>
    <mergeCell ref="B255:B262"/>
    <mergeCell ref="B263:B270"/>
    <mergeCell ref="B271:B278"/>
    <mergeCell ref="B279:B286"/>
    <mergeCell ref="B167:B174"/>
    <mergeCell ref="B175:B182"/>
    <mergeCell ref="B183:B190"/>
    <mergeCell ref="B87:B94"/>
    <mergeCell ref="A47:A54"/>
    <mergeCell ref="A55:A62"/>
    <mergeCell ref="A63:A70"/>
    <mergeCell ref="A71:A78"/>
    <mergeCell ref="A79:A86"/>
    <mergeCell ref="A87:A94"/>
    <mergeCell ref="B47:B54"/>
    <mergeCell ref="B71:B78"/>
    <mergeCell ref="B79:B86"/>
    <mergeCell ref="A15:A22"/>
    <mergeCell ref="A23:A30"/>
    <mergeCell ref="A31:A38"/>
    <mergeCell ref="A39:A46"/>
    <mergeCell ref="B23:B30"/>
    <mergeCell ref="B31:B38"/>
    <mergeCell ref="B39:B46"/>
    <mergeCell ref="A119:A126"/>
    <mergeCell ref="B15:B22"/>
    <mergeCell ref="A3:Q3"/>
    <mergeCell ref="A7:A14"/>
    <mergeCell ref="D5:D6"/>
    <mergeCell ref="E5:E6"/>
    <mergeCell ref="C5:C6"/>
    <mergeCell ref="A5:A6"/>
    <mergeCell ref="F5:Q5"/>
    <mergeCell ref="B5:B6"/>
    <mergeCell ref="B7:B14"/>
    <mergeCell ref="A95:A102"/>
    <mergeCell ref="A103:A110"/>
    <mergeCell ref="A111:A118"/>
    <mergeCell ref="B55:B62"/>
    <mergeCell ref="B63:B70"/>
    <mergeCell ref="A239:A246"/>
    <mergeCell ref="A247:A254"/>
    <mergeCell ref="A255:A262"/>
    <mergeCell ref="A263:A270"/>
    <mergeCell ref="A271:A278"/>
    <mergeCell ref="A215:A222"/>
    <mergeCell ref="A223:A230"/>
    <mergeCell ref="A231:A238"/>
    <mergeCell ref="A207:A214"/>
    <mergeCell ref="A159:A166"/>
    <mergeCell ref="A167:A174"/>
    <mergeCell ref="A175:A182"/>
    <mergeCell ref="A191:A198"/>
    <mergeCell ref="A183:A190"/>
  </mergeCells>
  <pageMargins left="0.39370078740157483" right="0.39370078740157483" top="0.78740157480314965" bottom="0.39370078740157483" header="0.31496062992125984" footer="0.31496062992125984"/>
  <pageSetup paperSize="9" scale="47" fitToHeight="100" orientation="landscape" r:id="rId1"/>
  <rowBreaks count="2" manualBreakCount="2">
    <brk id="62" max="16383" man="1"/>
    <brk id="246" max="16383" man="1"/>
  </rowBreaks>
  <ignoredErrors>
    <ignoredError sqref="F240" formula="1"/>
    <ignoredError sqref="B215 B223 B231 B263 B103 B111 B143 B199 B2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Втрати ЕлЕн 2017-2024</vt:lpstr>
      <vt:lpstr>'Втрати ЕлЕн 2017-2024'!Заголовки_для_печати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2025-09-15T10:28:42Z</dcterms:modified>
</cp:coreProperties>
</file>